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Ljubljanica\Desktop\ZAVRSNI RACUNI\ZAVRŠNI RACUN 2025\"/>
    </mc:Choice>
  </mc:AlternateContent>
  <xr:revisionPtr revIDLastSave="0" documentId="13_ncr:1_{5EBBB6E9-B082-4C7E-8C9F-497CE28FAA6D}"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c r="E341" i="9"/>
  <c r="B341" i="9" s="1"/>
  <c r="H340" i="9"/>
  <c r="G340" i="9"/>
  <c r="F340" i="9"/>
  <c r="F339" i="9"/>
  <c r="F338" i="9"/>
  <c r="F337" i="9"/>
  <c r="F336" i="9"/>
  <c r="H335" i="9"/>
  <c r="G335" i="9"/>
  <c r="F335" i="9"/>
  <c r="E335" i="9"/>
  <c r="B335" i="9" s="1"/>
  <c r="F334" i="9"/>
  <c r="H333" i="9"/>
  <c r="G333" i="9"/>
  <c r="E333" i="9" s="1"/>
  <c r="B333" i="9" s="1"/>
  <c r="F333" i="9"/>
  <c r="H332" i="9"/>
  <c r="G332" i="9"/>
  <c r="E332" i="9" s="1"/>
  <c r="F332" i="9"/>
  <c r="B332" i="9"/>
  <c r="H331" i="9"/>
  <c r="G331" i="9"/>
  <c r="F331" i="9"/>
  <c r="E331" i="9"/>
  <c r="B331" i="9" s="1"/>
  <c r="H330" i="9"/>
  <c r="G330" i="9"/>
  <c r="F330" i="9"/>
  <c r="E330" i="9"/>
  <c r="B330" i="9"/>
  <c r="H329" i="9"/>
  <c r="G329" i="9"/>
  <c r="E329" i="9" s="1"/>
  <c r="B329" i="9" s="1"/>
  <c r="F329" i="9"/>
  <c r="H328" i="9"/>
  <c r="E328" i="9" s="1"/>
  <c r="B328" i="9" s="1"/>
  <c r="G328" i="9"/>
  <c r="F328" i="9"/>
  <c r="H327" i="9"/>
  <c r="G327" i="9"/>
  <c r="E327" i="9" s="1"/>
  <c r="B327" i="9" s="1"/>
  <c r="F327" i="9"/>
  <c r="H326" i="9"/>
  <c r="G326" i="9"/>
  <c r="E326" i="9" s="1"/>
  <c r="B326" i="9" s="1"/>
  <c r="F326" i="9"/>
  <c r="H325" i="9"/>
  <c r="G325" i="9"/>
  <c r="F325" i="9"/>
  <c r="E325" i="9"/>
  <c r="B325" i="9" s="1"/>
  <c r="H324" i="9"/>
  <c r="G324" i="9"/>
  <c r="F324" i="9"/>
  <c r="H323" i="9"/>
  <c r="G323" i="9"/>
  <c r="F323" i="9"/>
  <c r="E323" i="9"/>
  <c r="B323" i="9"/>
  <c r="H322" i="9"/>
  <c r="G322" i="9"/>
  <c r="F322" i="9"/>
  <c r="H321" i="9"/>
  <c r="G321" i="9"/>
  <c r="E321" i="9" s="1"/>
  <c r="B321" i="9" s="1"/>
  <c r="F321" i="9"/>
  <c r="H320" i="9"/>
  <c r="G320" i="9"/>
  <c r="E320" i="9" s="1"/>
  <c r="B320" i="9" s="1"/>
  <c r="F320" i="9"/>
  <c r="H319" i="9"/>
  <c r="G319" i="9"/>
  <c r="F319" i="9"/>
  <c r="E319" i="9"/>
  <c r="B319" i="9" s="1"/>
  <c r="H318" i="9"/>
  <c r="G318" i="9"/>
  <c r="F318" i="9"/>
  <c r="E318" i="9"/>
  <c r="B318" i="9"/>
  <c r="H317" i="9"/>
  <c r="G317" i="9"/>
  <c r="E317" i="9" s="1"/>
  <c r="B317" i="9" s="1"/>
  <c r="F317" i="9"/>
  <c r="F316" i="9"/>
  <c r="F315" i="9"/>
  <c r="F314" i="9"/>
  <c r="H313" i="9"/>
  <c r="G313" i="9"/>
  <c r="F313" i="9"/>
  <c r="E313" i="9"/>
  <c r="B313" i="9" s="1"/>
  <c r="H312" i="9"/>
  <c r="E312" i="9" s="1"/>
  <c r="B312" i="9" s="1"/>
  <c r="G312" i="9"/>
  <c r="F312" i="9"/>
  <c r="H311" i="9"/>
  <c r="G311" i="9"/>
  <c r="F311" i="9"/>
  <c r="F310" i="9"/>
  <c r="F309" i="9"/>
  <c r="F308" i="9"/>
  <c r="H307" i="9"/>
  <c r="G307" i="9"/>
  <c r="E307" i="9" s="1"/>
  <c r="B307" i="9" s="1"/>
  <c r="F307" i="9"/>
  <c r="F306" i="9"/>
  <c r="H305" i="9"/>
  <c r="G305" i="9"/>
  <c r="F305" i="9"/>
  <c r="E305" i="9"/>
  <c r="B305" i="9" s="1"/>
  <c r="H304" i="9"/>
  <c r="E304" i="9" s="1"/>
  <c r="G304" i="9"/>
  <c r="F304" i="9"/>
  <c r="B304" i="9"/>
  <c r="H303" i="9"/>
  <c r="G303" i="9"/>
  <c r="E303" i="9" s="1"/>
  <c r="B303" i="9" s="1"/>
  <c r="F303" i="9"/>
  <c r="F302" i="9"/>
  <c r="F301" i="9"/>
  <c r="F300" i="9"/>
  <c r="F299" i="9"/>
  <c r="F297" i="9"/>
  <c r="L296" i="9"/>
  <c r="F296" i="9" s="1"/>
  <c r="H296" i="9"/>
  <c r="F295" i="9"/>
  <c r="I294" i="9"/>
  <c r="H294" i="9"/>
  <c r="E294" i="9" s="1"/>
  <c r="B294" i="9" s="1"/>
  <c r="F294" i="9"/>
  <c r="E293" i="9"/>
  <c r="M292" i="9"/>
  <c r="L292" i="9"/>
  <c r="F292" i="9"/>
  <c r="B292" i="9" s="1"/>
  <c r="E292" i="9"/>
  <c r="M291" i="9"/>
  <c r="L291" i="9"/>
  <c r="F291" i="9"/>
  <c r="E291" i="9"/>
  <c r="B291" i="9" s="1"/>
  <c r="M290" i="9"/>
  <c r="F290" i="9" s="1"/>
  <c r="B290" i="9" s="1"/>
  <c r="L290" i="9"/>
  <c r="E290" i="9"/>
  <c r="M289" i="9"/>
  <c r="L289" i="9"/>
  <c r="F289" i="9"/>
  <c r="E289" i="9"/>
  <c r="B289" i="9"/>
  <c r="M288" i="9"/>
  <c r="L288" i="9"/>
  <c r="F288" i="9"/>
  <c r="B288" i="9" s="1"/>
  <c r="E288" i="9"/>
  <c r="M287" i="9"/>
  <c r="L287" i="9"/>
  <c r="F287" i="9" s="1"/>
  <c r="B287" i="9" s="1"/>
  <c r="E287" i="9"/>
  <c r="M286" i="9"/>
  <c r="L286" i="9"/>
  <c r="F286" i="9"/>
  <c r="E286" i="9"/>
  <c r="B286" i="9"/>
  <c r="M285" i="9"/>
  <c r="L285" i="9"/>
  <c r="F285" i="9"/>
  <c r="E285" i="9"/>
  <c r="B285" i="9" s="1"/>
  <c r="M284" i="9"/>
  <c r="L284" i="9"/>
  <c r="F284" i="9" s="1"/>
  <c r="B284" i="9" s="1"/>
  <c r="E284" i="9"/>
  <c r="M283" i="9"/>
  <c r="L283" i="9"/>
  <c r="F283" i="9" s="1"/>
  <c r="B283" i="9" s="1"/>
  <c r="E283" i="9"/>
  <c r="M282" i="9"/>
  <c r="F282" i="9" s="1"/>
  <c r="L282" i="9"/>
  <c r="E282" i="9"/>
  <c r="B282" i="9" s="1"/>
  <c r="M281" i="9"/>
  <c r="L281" i="9"/>
  <c r="F281" i="9" s="1"/>
  <c r="E281" i="9"/>
  <c r="B281" i="9" s="1"/>
  <c r="M280" i="9"/>
  <c r="L280" i="9"/>
  <c r="F280" i="9"/>
  <c r="B280" i="9" s="1"/>
  <c r="E280" i="9"/>
  <c r="M279" i="9"/>
  <c r="L279" i="9"/>
  <c r="F279" i="9"/>
  <c r="E279" i="9"/>
  <c r="B279" i="9" s="1"/>
  <c r="M278" i="9"/>
  <c r="F278" i="9" s="1"/>
  <c r="B278" i="9" s="1"/>
  <c r="L278" i="9"/>
  <c r="E278" i="9"/>
  <c r="M277" i="9"/>
  <c r="L277" i="9"/>
  <c r="F277" i="9"/>
  <c r="E277" i="9"/>
  <c r="B277" i="9"/>
  <c r="M276" i="9"/>
  <c r="L276" i="9"/>
  <c r="F276" i="9"/>
  <c r="B276" i="9" s="1"/>
  <c r="E276" i="9"/>
  <c r="M275" i="9"/>
  <c r="L275" i="9"/>
  <c r="F275" i="9" s="1"/>
  <c r="B275" i="9" s="1"/>
  <c r="E275" i="9"/>
  <c r="M274" i="9"/>
  <c r="L274" i="9"/>
  <c r="F274" i="9"/>
  <c r="E274" i="9"/>
  <c r="B274" i="9"/>
  <c r="M273" i="9"/>
  <c r="L273" i="9"/>
  <c r="F273" i="9"/>
  <c r="E273" i="9"/>
  <c r="B273" i="9" s="1"/>
  <c r="M272" i="9"/>
  <c r="L272" i="9"/>
  <c r="F272" i="9" s="1"/>
  <c r="B272" i="9" s="1"/>
  <c r="E272" i="9"/>
  <c r="M271" i="9"/>
  <c r="L271" i="9"/>
  <c r="F271" i="9" s="1"/>
  <c r="B271" i="9" s="1"/>
  <c r="E271" i="9"/>
  <c r="M270" i="9"/>
  <c r="F270" i="9" s="1"/>
  <c r="L270" i="9"/>
  <c r="E270" i="9"/>
  <c r="B270" i="9" s="1"/>
  <c r="M269" i="9"/>
  <c r="L269" i="9"/>
  <c r="F269" i="9" s="1"/>
  <c r="E269" i="9"/>
  <c r="B269" i="9" s="1"/>
  <c r="M268" i="9"/>
  <c r="L268" i="9"/>
  <c r="F268" i="9"/>
  <c r="B268" i="9" s="1"/>
  <c r="E268" i="9"/>
  <c r="M267" i="9"/>
  <c r="L267" i="9"/>
  <c r="F267" i="9"/>
  <c r="E267" i="9"/>
  <c r="B267" i="9" s="1"/>
  <c r="M266" i="9"/>
  <c r="F266" i="9" s="1"/>
  <c r="L266" i="9"/>
  <c r="E266" i="9"/>
  <c r="B266" i="9"/>
  <c r="M265" i="9"/>
  <c r="L265" i="9"/>
  <c r="F265" i="9"/>
  <c r="E265" i="9"/>
  <c r="B265" i="9"/>
  <c r="M264" i="9"/>
  <c r="L264" i="9"/>
  <c r="F264" i="9"/>
  <c r="B264" i="9" s="1"/>
  <c r="E264" i="9"/>
  <c r="M263" i="9"/>
  <c r="L263" i="9"/>
  <c r="F263" i="9" s="1"/>
  <c r="B263" i="9" s="1"/>
  <c r="E263" i="9"/>
  <c r="M262" i="9"/>
  <c r="L262" i="9"/>
  <c r="F262" i="9"/>
  <c r="E262" i="9"/>
  <c r="B262" i="9"/>
  <c r="M261" i="9"/>
  <c r="F261" i="9" s="1"/>
  <c r="L261" i="9"/>
  <c r="E261" i="9"/>
  <c r="B261" i="9" s="1"/>
  <c r="M260" i="9"/>
  <c r="L260" i="9"/>
  <c r="F260" i="9" s="1"/>
  <c r="B260" i="9" s="1"/>
  <c r="E260" i="9"/>
  <c r="M259" i="9"/>
  <c r="L259" i="9"/>
  <c r="F259" i="9" s="1"/>
  <c r="E259" i="9"/>
  <c r="B259" i="9" s="1"/>
  <c r="M258" i="9"/>
  <c r="F258" i="9" s="1"/>
  <c r="L258" i="9"/>
  <c r="E258" i="9"/>
  <c r="M257" i="9"/>
  <c r="L257" i="9"/>
  <c r="F257" i="9" s="1"/>
  <c r="E257" i="9"/>
  <c r="B257" i="9" s="1"/>
  <c r="M256" i="9"/>
  <c r="L256" i="9"/>
  <c r="F256" i="9"/>
  <c r="B256" i="9" s="1"/>
  <c r="E256" i="9"/>
  <c r="M255" i="9"/>
  <c r="L255" i="9"/>
  <c r="F255" i="9"/>
  <c r="E255" i="9"/>
  <c r="B255" i="9" s="1"/>
  <c r="M254" i="9"/>
  <c r="L254" i="9"/>
  <c r="E254" i="9"/>
  <c r="M253" i="9"/>
  <c r="L253" i="9"/>
  <c r="F253" i="9"/>
  <c r="E253" i="9"/>
  <c r="B253" i="9"/>
  <c r="M252" i="9"/>
  <c r="L252" i="9"/>
  <c r="F252" i="9"/>
  <c r="E252" i="9"/>
  <c r="M251" i="9"/>
  <c r="L251" i="9"/>
  <c r="F251" i="9" s="1"/>
  <c r="B251" i="9" s="1"/>
  <c r="E251" i="9"/>
  <c r="M250" i="9"/>
  <c r="L250" i="9"/>
  <c r="F250" i="9"/>
  <c r="E250" i="9"/>
  <c r="B250" i="9"/>
  <c r="M249" i="9"/>
  <c r="L249" i="9"/>
  <c r="F249" i="9"/>
  <c r="E249" i="9"/>
  <c r="B249" i="9" s="1"/>
  <c r="M248" i="9"/>
  <c r="L248" i="9"/>
  <c r="F248" i="9" s="1"/>
  <c r="B248" i="9" s="1"/>
  <c r="E248" i="9"/>
  <c r="M247" i="9"/>
  <c r="L247" i="9"/>
  <c r="F247" i="9" s="1"/>
  <c r="B247" i="9" s="1"/>
  <c r="E247" i="9"/>
  <c r="M246" i="9"/>
  <c r="F246" i="9" s="1"/>
  <c r="L246" i="9"/>
  <c r="E246" i="9"/>
  <c r="M245" i="9"/>
  <c r="L245" i="9"/>
  <c r="F245" i="9" s="1"/>
  <c r="E245" i="9"/>
  <c r="M244" i="9"/>
  <c r="L244" i="9"/>
  <c r="F244" i="9"/>
  <c r="B244" i="9" s="1"/>
  <c r="E244" i="9"/>
  <c r="M243" i="9"/>
  <c r="L243" i="9"/>
  <c r="F243" i="9"/>
  <c r="E243" i="9"/>
  <c r="B243" i="9" s="1"/>
  <c r="M242" i="9"/>
  <c r="F242" i="9" s="1"/>
  <c r="B242" i="9" s="1"/>
  <c r="L242" i="9"/>
  <c r="E242" i="9"/>
  <c r="M241" i="9"/>
  <c r="L241" i="9"/>
  <c r="F241" i="9"/>
  <c r="E241" i="9"/>
  <c r="B241" i="9"/>
  <c r="M240" i="9"/>
  <c r="L240" i="9"/>
  <c r="F240" i="9"/>
  <c r="E240" i="9"/>
  <c r="B240" i="9" s="1"/>
  <c r="M239" i="9"/>
  <c r="L239" i="9"/>
  <c r="F239" i="9" s="1"/>
  <c r="B239" i="9" s="1"/>
  <c r="E239" i="9"/>
  <c r="M238" i="9"/>
  <c r="L238" i="9"/>
  <c r="F238" i="9"/>
  <c r="E238" i="9"/>
  <c r="B238" i="9"/>
  <c r="M237" i="9"/>
  <c r="L237" i="9"/>
  <c r="F237" i="9" s="1"/>
  <c r="E237" i="9"/>
  <c r="M236" i="9"/>
  <c r="L236" i="9"/>
  <c r="E236" i="9"/>
  <c r="M235" i="9"/>
  <c r="L235" i="9"/>
  <c r="F235" i="9" s="1"/>
  <c r="E235" i="9"/>
  <c r="M234" i="9"/>
  <c r="F234" i="9" s="1"/>
  <c r="L234" i="9"/>
  <c r="E234" i="9"/>
  <c r="M233" i="9"/>
  <c r="L233" i="9"/>
  <c r="F233" i="9" s="1"/>
  <c r="E233" i="9"/>
  <c r="M232" i="9"/>
  <c r="L232" i="9"/>
  <c r="F232" i="9"/>
  <c r="B232" i="9" s="1"/>
  <c r="E232" i="9"/>
  <c r="M231" i="9"/>
  <c r="L231" i="9"/>
  <c r="F231" i="9"/>
  <c r="E231" i="9"/>
  <c r="B231" i="9" s="1"/>
  <c r="M230" i="9"/>
  <c r="F230" i="9" s="1"/>
  <c r="B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F171" i="9"/>
  <c r="H170" i="9"/>
  <c r="G170" i="9"/>
  <c r="F170" i="9"/>
  <c r="E170" i="9"/>
  <c r="B170" i="9" s="1"/>
  <c r="H169" i="9"/>
  <c r="E169" i="9" s="1"/>
  <c r="G169" i="9"/>
  <c r="F169" i="9"/>
  <c r="B169" i="9"/>
  <c r="H168" i="9"/>
  <c r="G168" i="9"/>
  <c r="F168" i="9"/>
  <c r="E168" i="9"/>
  <c r="B168" i="9"/>
  <c r="H167" i="9"/>
  <c r="G167" i="9"/>
  <c r="E167" i="9" s="1"/>
  <c r="F167" i="9"/>
  <c r="H166" i="9"/>
  <c r="G166" i="9"/>
  <c r="E166" i="9" s="1"/>
  <c r="B166" i="9" s="1"/>
  <c r="F166" i="9"/>
  <c r="H165" i="9"/>
  <c r="G165" i="9"/>
  <c r="E165" i="9" s="1"/>
  <c r="B165" i="9" s="1"/>
  <c r="F165" i="9"/>
  <c r="H164" i="9"/>
  <c r="G164" i="9"/>
  <c r="F164" i="9"/>
  <c r="E164" i="9"/>
  <c r="B164" i="9" s="1"/>
  <c r="H163" i="9"/>
  <c r="G163" i="9"/>
  <c r="F163" i="9"/>
  <c r="E163" i="9"/>
  <c r="B163" i="9" s="1"/>
  <c r="H162" i="9"/>
  <c r="G162" i="9"/>
  <c r="E162" i="9" s="1"/>
  <c r="B162" i="9" s="1"/>
  <c r="F162" i="9"/>
  <c r="H161" i="9"/>
  <c r="E161" i="9" s="1"/>
  <c r="B161" i="9" s="1"/>
  <c r="G161" i="9"/>
  <c r="F161" i="9"/>
  <c r="H160" i="9"/>
  <c r="G160" i="9"/>
  <c r="F160" i="9"/>
  <c r="E160" i="9"/>
  <c r="B160" i="9" s="1"/>
  <c r="H159" i="9"/>
  <c r="G159" i="9"/>
  <c r="E159" i="9" s="1"/>
  <c r="F159" i="9"/>
  <c r="H158" i="9"/>
  <c r="G158" i="9"/>
  <c r="F158" i="9"/>
  <c r="E158" i="9"/>
  <c r="B158" i="9" s="1"/>
  <c r="H157" i="9"/>
  <c r="G157" i="9"/>
  <c r="E157" i="9" s="1"/>
  <c r="F157" i="9"/>
  <c r="B157" i="9"/>
  <c r="F156" i="9"/>
  <c r="H155" i="9"/>
  <c r="G155" i="9"/>
  <c r="F155" i="9"/>
  <c r="E155" i="9"/>
  <c r="B155" i="9" s="1"/>
  <c r="H154" i="9"/>
  <c r="G154" i="9"/>
  <c r="E154" i="9" s="1"/>
  <c r="B154" i="9" s="1"/>
  <c r="F154" i="9"/>
  <c r="H153" i="9"/>
  <c r="E153" i="9" s="1"/>
  <c r="B153" i="9" s="1"/>
  <c r="G153" i="9"/>
  <c r="F153" i="9"/>
  <c r="H152" i="9"/>
  <c r="G152" i="9"/>
  <c r="F152" i="9"/>
  <c r="E152" i="9"/>
  <c r="B152" i="9" s="1"/>
  <c r="H151" i="9"/>
  <c r="G151" i="9"/>
  <c r="E151" i="9" s="1"/>
  <c r="B151" i="9" s="1"/>
  <c r="F151" i="9"/>
  <c r="H150" i="9"/>
  <c r="G150" i="9"/>
  <c r="F150" i="9"/>
  <c r="E150" i="9"/>
  <c r="B150" i="9" s="1"/>
  <c r="H149" i="9"/>
  <c r="E149" i="9" s="1"/>
  <c r="G149" i="9"/>
  <c r="F149" i="9"/>
  <c r="B149" i="9"/>
  <c r="H148" i="9"/>
  <c r="G148" i="9"/>
  <c r="E148" i="9" s="1"/>
  <c r="B148" i="9" s="1"/>
  <c r="F148" i="9"/>
  <c r="H147" i="9"/>
  <c r="G147" i="9"/>
  <c r="E147" i="9" s="1"/>
  <c r="B147" i="9" s="1"/>
  <c r="F147" i="9"/>
  <c r="H146" i="9"/>
  <c r="G146" i="9"/>
  <c r="E146" i="9" s="1"/>
  <c r="B146" i="9" s="1"/>
  <c r="F146" i="9"/>
  <c r="H145" i="9"/>
  <c r="G145" i="9"/>
  <c r="E145" i="9" s="1"/>
  <c r="F145" i="9"/>
  <c r="B145" i="9"/>
  <c r="H144" i="9"/>
  <c r="G144" i="9"/>
  <c r="F144" i="9"/>
  <c r="E144" i="9"/>
  <c r="B144" i="9" s="1"/>
  <c r="H143" i="9"/>
  <c r="G143" i="9"/>
  <c r="F143" i="9"/>
  <c r="E143" i="9"/>
  <c r="B143" i="9"/>
  <c r="H142" i="9"/>
  <c r="G142" i="9"/>
  <c r="E142" i="9" s="1"/>
  <c r="B142" i="9" s="1"/>
  <c r="F142" i="9"/>
  <c r="H141" i="9"/>
  <c r="G141" i="9"/>
  <c r="F141" i="9"/>
  <c r="H140" i="9"/>
  <c r="G140" i="9"/>
  <c r="F140" i="9"/>
  <c r="E140" i="9"/>
  <c r="B140" i="9" s="1"/>
  <c r="H139" i="9"/>
  <c r="E139" i="9" s="1"/>
  <c r="B139" i="9" s="1"/>
  <c r="G139" i="9"/>
  <c r="F139" i="9"/>
  <c r="H138" i="9"/>
  <c r="G138" i="9"/>
  <c r="F138" i="9"/>
  <c r="E138" i="9"/>
  <c r="B138" i="9" s="1"/>
  <c r="H137" i="9"/>
  <c r="G137" i="9"/>
  <c r="E137" i="9" s="1"/>
  <c r="B137" i="9" s="1"/>
  <c r="F137" i="9"/>
  <c r="H136" i="9"/>
  <c r="G136" i="9"/>
  <c r="F136" i="9"/>
  <c r="E136" i="9"/>
  <c r="B136" i="9"/>
  <c r="H135" i="9"/>
  <c r="G135" i="9"/>
  <c r="E135" i="9" s="1"/>
  <c r="B135" i="9" s="1"/>
  <c r="F135" i="9"/>
  <c r="H134" i="9"/>
  <c r="G134" i="9"/>
  <c r="E134" i="9" s="1"/>
  <c r="B134" i="9" s="1"/>
  <c r="F134" i="9"/>
  <c r="H133" i="9"/>
  <c r="G133" i="9"/>
  <c r="E133" i="9" s="1"/>
  <c r="F133" i="9"/>
  <c r="B133" i="9"/>
  <c r="H132" i="9"/>
  <c r="G132" i="9"/>
  <c r="F132" i="9"/>
  <c r="E132" i="9"/>
  <c r="B132" i="9" s="1"/>
  <c r="H131" i="9"/>
  <c r="G131" i="9"/>
  <c r="F131" i="9"/>
  <c r="E131" i="9"/>
  <c r="B131" i="9"/>
  <c r="H130" i="9"/>
  <c r="G130" i="9"/>
  <c r="E130" i="9" s="1"/>
  <c r="B130" i="9" s="1"/>
  <c r="F130" i="9"/>
  <c r="H129" i="9"/>
  <c r="G129" i="9"/>
  <c r="E129" i="9" s="1"/>
  <c r="B129" i="9" s="1"/>
  <c r="F129" i="9"/>
  <c r="H128" i="9"/>
  <c r="G128" i="9"/>
  <c r="F128" i="9"/>
  <c r="E128" i="9"/>
  <c r="B128" i="9" s="1"/>
  <c r="H127" i="9"/>
  <c r="G127" i="9"/>
  <c r="F127" i="9"/>
  <c r="E127" i="9"/>
  <c r="B127" i="9" s="1"/>
  <c r="H126" i="9"/>
  <c r="G126" i="9"/>
  <c r="F126" i="9"/>
  <c r="E126" i="9"/>
  <c r="B126" i="9" s="1"/>
  <c r="H125" i="9"/>
  <c r="G125" i="9"/>
  <c r="F125" i="9"/>
  <c r="H124" i="9"/>
  <c r="E124" i="9" s="1"/>
  <c r="B124" i="9" s="1"/>
  <c r="G124" i="9"/>
  <c r="F124" i="9"/>
  <c r="H123" i="9"/>
  <c r="G123" i="9"/>
  <c r="E123" i="9" s="1"/>
  <c r="B123" i="9" s="1"/>
  <c r="F123" i="9"/>
  <c r="H122" i="9"/>
  <c r="G122" i="9"/>
  <c r="E122" i="9" s="1"/>
  <c r="B122" i="9" s="1"/>
  <c r="F122" i="9"/>
  <c r="H121" i="9"/>
  <c r="G121" i="9"/>
  <c r="E121" i="9" s="1"/>
  <c r="F121" i="9"/>
  <c r="B121" i="9"/>
  <c r="H120" i="9"/>
  <c r="G120" i="9"/>
  <c r="F120" i="9"/>
  <c r="E120" i="9"/>
  <c r="B120" i="9" s="1"/>
  <c r="H119" i="9"/>
  <c r="G119" i="9"/>
  <c r="F119" i="9"/>
  <c r="E119" i="9"/>
  <c r="B119" i="9"/>
  <c r="H118" i="9"/>
  <c r="G118" i="9"/>
  <c r="E118" i="9" s="1"/>
  <c r="B118" i="9" s="1"/>
  <c r="F118" i="9"/>
  <c r="H117" i="9"/>
  <c r="G117" i="9"/>
  <c r="E117" i="9" s="1"/>
  <c r="B117" i="9" s="1"/>
  <c r="F117" i="9"/>
  <c r="H116" i="9"/>
  <c r="G116" i="9"/>
  <c r="F116" i="9"/>
  <c r="E116" i="9"/>
  <c r="B116" i="9" s="1"/>
  <c r="H115" i="9"/>
  <c r="G115" i="9"/>
  <c r="E115" i="9" s="1"/>
  <c r="B115" i="9" s="1"/>
  <c r="F115" i="9"/>
  <c r="H114" i="9"/>
  <c r="G114" i="9"/>
  <c r="F114" i="9"/>
  <c r="E114" i="9"/>
  <c r="B114" i="9" s="1"/>
  <c r="H113" i="9"/>
  <c r="G113" i="9"/>
  <c r="E113" i="9" s="1"/>
  <c r="B113" i="9" s="1"/>
  <c r="F113" i="9"/>
  <c r="H112" i="9"/>
  <c r="E112" i="9" s="1"/>
  <c r="B112" i="9" s="1"/>
  <c r="G112" i="9"/>
  <c r="F112" i="9"/>
  <c r="H111" i="9"/>
  <c r="G111" i="9"/>
  <c r="E111" i="9" s="1"/>
  <c r="B111" i="9" s="1"/>
  <c r="F111" i="9"/>
  <c r="H110" i="9"/>
  <c r="G110" i="9"/>
  <c r="E110" i="9" s="1"/>
  <c r="B110" i="9" s="1"/>
  <c r="F110" i="9"/>
  <c r="H109" i="9"/>
  <c r="G109" i="9"/>
  <c r="E109" i="9" s="1"/>
  <c r="F109" i="9"/>
  <c r="B109" i="9"/>
  <c r="H108" i="9"/>
  <c r="G108" i="9"/>
  <c r="F108" i="9"/>
  <c r="E108" i="9"/>
  <c r="B108" i="9" s="1"/>
  <c r="H107" i="9"/>
  <c r="G107" i="9"/>
  <c r="F107" i="9"/>
  <c r="E107" i="9"/>
  <c r="B107" i="9"/>
  <c r="H106" i="9"/>
  <c r="G106" i="9"/>
  <c r="E106" i="9" s="1"/>
  <c r="B106" i="9" s="1"/>
  <c r="F106" i="9"/>
  <c r="H105" i="9"/>
  <c r="G105" i="9"/>
  <c r="F105" i="9"/>
  <c r="H104" i="9"/>
  <c r="G104" i="9"/>
  <c r="F104" i="9"/>
  <c r="E104" i="9"/>
  <c r="B104" i="9" s="1"/>
  <c r="H103" i="9"/>
  <c r="G103" i="9"/>
  <c r="E103" i="9" s="1"/>
  <c r="B103" i="9" s="1"/>
  <c r="F103" i="9"/>
  <c r="H102" i="9"/>
  <c r="G102" i="9"/>
  <c r="F102" i="9"/>
  <c r="E102" i="9"/>
  <c r="B102" i="9" s="1"/>
  <c r="H101" i="9"/>
  <c r="G101" i="9"/>
  <c r="E101" i="9" s="1"/>
  <c r="B101" i="9" s="1"/>
  <c r="F101" i="9"/>
  <c r="H100" i="9"/>
  <c r="G100" i="9"/>
  <c r="F100" i="9"/>
  <c r="E100" i="9"/>
  <c r="B100" i="9"/>
  <c r="H99" i="9"/>
  <c r="G99" i="9"/>
  <c r="E99" i="9" s="1"/>
  <c r="B99" i="9" s="1"/>
  <c r="F99" i="9"/>
  <c r="H98" i="9"/>
  <c r="G98" i="9"/>
  <c r="E98" i="9" s="1"/>
  <c r="B98" i="9" s="1"/>
  <c r="F98" i="9"/>
  <c r="H97" i="9"/>
  <c r="G97" i="9"/>
  <c r="E97" i="9" s="1"/>
  <c r="F97" i="9"/>
  <c r="B97" i="9"/>
  <c r="H96" i="9"/>
  <c r="G96" i="9"/>
  <c r="F96" i="9"/>
  <c r="E96" i="9"/>
  <c r="B96" i="9" s="1"/>
  <c r="H95" i="9"/>
  <c r="G95" i="9"/>
  <c r="F95" i="9"/>
  <c r="E95" i="9"/>
  <c r="B95" i="9"/>
  <c r="H94" i="9"/>
  <c r="G94" i="9"/>
  <c r="E94" i="9" s="1"/>
  <c r="B94" i="9" s="1"/>
  <c r="F94" i="9"/>
  <c r="H93" i="9"/>
  <c r="G93" i="9"/>
  <c r="E93" i="9" s="1"/>
  <c r="B93" i="9" s="1"/>
  <c r="F93" i="9"/>
  <c r="H92" i="9"/>
  <c r="G92" i="9"/>
  <c r="F92" i="9"/>
  <c r="E92" i="9"/>
  <c r="B92" i="9" s="1"/>
  <c r="H91" i="9"/>
  <c r="E91" i="9" s="1"/>
  <c r="G91" i="9"/>
  <c r="F91" i="9"/>
  <c r="H90" i="9"/>
  <c r="G90" i="9"/>
  <c r="F90" i="9"/>
  <c r="E90" i="9"/>
  <c r="B90" i="9" s="1"/>
  <c r="H89" i="9"/>
  <c r="E89" i="9" s="1"/>
  <c r="B89" i="9" s="1"/>
  <c r="G89" i="9"/>
  <c r="F89" i="9"/>
  <c r="H88" i="9"/>
  <c r="G88" i="9"/>
  <c r="E88" i="9" s="1"/>
  <c r="B88" i="9" s="1"/>
  <c r="F88" i="9"/>
  <c r="H87" i="9"/>
  <c r="G87" i="9"/>
  <c r="E87" i="9" s="1"/>
  <c r="F87" i="9"/>
  <c r="H86" i="9"/>
  <c r="G86" i="9"/>
  <c r="E86" i="9" s="1"/>
  <c r="B86" i="9" s="1"/>
  <c r="F86" i="9"/>
  <c r="H85" i="9"/>
  <c r="G85" i="9"/>
  <c r="E85" i="9" s="1"/>
  <c r="F85" i="9"/>
  <c r="B85" i="9"/>
  <c r="H84" i="9"/>
  <c r="G84" i="9"/>
  <c r="F84" i="9"/>
  <c r="E84" i="9"/>
  <c r="B84" i="9" s="1"/>
  <c r="H83" i="9"/>
  <c r="G83" i="9"/>
  <c r="F83" i="9"/>
  <c r="E83" i="9"/>
  <c r="B83" i="9"/>
  <c r="H82" i="9"/>
  <c r="G82" i="9"/>
  <c r="E82" i="9" s="1"/>
  <c r="B82" i="9" s="1"/>
  <c r="F82" i="9"/>
  <c r="H81" i="9"/>
  <c r="G81" i="9"/>
  <c r="F81" i="9"/>
  <c r="H80" i="9"/>
  <c r="G80" i="9"/>
  <c r="F80" i="9"/>
  <c r="E80" i="9"/>
  <c r="B80" i="9" s="1"/>
  <c r="H79" i="9"/>
  <c r="G79" i="9"/>
  <c r="F79" i="9"/>
  <c r="E79" i="9"/>
  <c r="H78" i="9"/>
  <c r="G78" i="9"/>
  <c r="F78" i="9"/>
  <c r="E78" i="9"/>
  <c r="B78" i="9" s="1"/>
  <c r="H77" i="9"/>
  <c r="G77" i="9"/>
  <c r="E77" i="9" s="1"/>
  <c r="B77" i="9" s="1"/>
  <c r="F77" i="9"/>
  <c r="H76" i="9"/>
  <c r="E76" i="9" s="1"/>
  <c r="B76" i="9" s="1"/>
  <c r="G76" i="9"/>
  <c r="F76" i="9"/>
  <c r="H75" i="9"/>
  <c r="G75" i="9"/>
  <c r="E75" i="9" s="1"/>
  <c r="B75" i="9" s="1"/>
  <c r="F75" i="9"/>
  <c r="H74" i="9"/>
  <c r="G74" i="9"/>
  <c r="E74" i="9" s="1"/>
  <c r="B74" i="9" s="1"/>
  <c r="F74" i="9"/>
  <c r="H73" i="9"/>
  <c r="G73" i="9"/>
  <c r="E73" i="9" s="1"/>
  <c r="F73" i="9"/>
  <c r="B73" i="9"/>
  <c r="H72" i="9"/>
  <c r="G72" i="9"/>
  <c r="F72" i="9"/>
  <c r="E72" i="9"/>
  <c r="B72" i="9" s="1"/>
  <c r="H71" i="9"/>
  <c r="G71" i="9"/>
  <c r="F71" i="9"/>
  <c r="E71" i="9"/>
  <c r="B71" i="9"/>
  <c r="H70" i="9"/>
  <c r="G70" i="9"/>
  <c r="E70" i="9" s="1"/>
  <c r="B70" i="9" s="1"/>
  <c r="F70" i="9"/>
  <c r="H69" i="9"/>
  <c r="G69" i="9"/>
  <c r="F69" i="9"/>
  <c r="H68" i="9"/>
  <c r="G68" i="9"/>
  <c r="F68" i="9"/>
  <c r="E68" i="9"/>
  <c r="B68" i="9" s="1"/>
  <c r="H67" i="9"/>
  <c r="G67" i="9"/>
  <c r="E67" i="9" s="1"/>
  <c r="B67" i="9" s="1"/>
  <c r="F67" i="9"/>
  <c r="H66" i="9"/>
  <c r="G66" i="9"/>
  <c r="F66" i="9"/>
  <c r="E66" i="9"/>
  <c r="B66" i="9" s="1"/>
  <c r="H65" i="9"/>
  <c r="G65" i="9"/>
  <c r="E65" i="9" s="1"/>
  <c r="B65" i="9" s="1"/>
  <c r="F65" i="9"/>
  <c r="H64" i="9"/>
  <c r="G64" i="9"/>
  <c r="E64" i="9" s="1"/>
  <c r="B64" i="9" s="1"/>
  <c r="F64" i="9"/>
  <c r="H63" i="9"/>
  <c r="G63" i="9"/>
  <c r="E63" i="9" s="1"/>
  <c r="F63" i="9"/>
  <c r="H62" i="9"/>
  <c r="G62" i="9"/>
  <c r="E62" i="9" s="1"/>
  <c r="B62" i="9" s="1"/>
  <c r="F62" i="9"/>
  <c r="H61" i="9"/>
  <c r="G61" i="9"/>
  <c r="E61" i="9" s="1"/>
  <c r="F61" i="9"/>
  <c r="B61" i="9"/>
  <c r="H60" i="9"/>
  <c r="G60" i="9"/>
  <c r="F60" i="9"/>
  <c r="E60" i="9"/>
  <c r="B60" i="9" s="1"/>
  <c r="H59" i="9"/>
  <c r="G59" i="9"/>
  <c r="F59" i="9"/>
  <c r="E59" i="9"/>
  <c r="B59" i="9"/>
  <c r="H58" i="9"/>
  <c r="G58" i="9"/>
  <c r="E58" i="9" s="1"/>
  <c r="B58" i="9" s="1"/>
  <c r="F58" i="9"/>
  <c r="H57" i="9"/>
  <c r="G57" i="9"/>
  <c r="E57" i="9" s="1"/>
  <c r="B57" i="9" s="1"/>
  <c r="F57" i="9"/>
  <c r="H56" i="9"/>
  <c r="G56" i="9"/>
  <c r="F56" i="9"/>
  <c r="E56" i="9"/>
  <c r="B56" i="9" s="1"/>
  <c r="H55" i="9"/>
  <c r="G55" i="9"/>
  <c r="E55" i="9" s="1"/>
  <c r="B55" i="9" s="1"/>
  <c r="F55" i="9"/>
  <c r="H54" i="9"/>
  <c r="G54" i="9"/>
  <c r="F54" i="9"/>
  <c r="E54" i="9"/>
  <c r="B54" i="9" s="1"/>
  <c r="H53" i="9"/>
  <c r="G53" i="9"/>
  <c r="E53" i="9" s="1"/>
  <c r="F53" i="9"/>
  <c r="B53" i="9"/>
  <c r="H52" i="9"/>
  <c r="G52" i="9"/>
  <c r="E52" i="9" s="1"/>
  <c r="B52" i="9" s="1"/>
  <c r="F52" i="9"/>
  <c r="H51" i="9"/>
  <c r="G51" i="9"/>
  <c r="E51" i="9" s="1"/>
  <c r="F51" i="9"/>
  <c r="H50" i="9"/>
  <c r="G50" i="9"/>
  <c r="E50" i="9" s="1"/>
  <c r="B50" i="9" s="1"/>
  <c r="F50" i="9"/>
  <c r="H49" i="9"/>
  <c r="G49" i="9"/>
  <c r="E49" i="9" s="1"/>
  <c r="B49" i="9" s="1"/>
  <c r="F49" i="9"/>
  <c r="H48" i="9"/>
  <c r="G48" i="9"/>
  <c r="F48" i="9"/>
  <c r="E48" i="9"/>
  <c r="B48" i="9" s="1"/>
  <c r="H47" i="9"/>
  <c r="G47" i="9"/>
  <c r="F47" i="9"/>
  <c r="E47" i="9"/>
  <c r="B47" i="9"/>
  <c r="H46" i="9"/>
  <c r="G46" i="9"/>
  <c r="E46" i="9" s="1"/>
  <c r="B46" i="9" s="1"/>
  <c r="F46" i="9"/>
  <c r="H45" i="9"/>
  <c r="E45" i="9" s="1"/>
  <c r="B45" i="9" s="1"/>
  <c r="G45" i="9"/>
  <c r="F45" i="9"/>
  <c r="H44" i="9"/>
  <c r="G44" i="9"/>
  <c r="F44" i="9"/>
  <c r="E44" i="9"/>
  <c r="B44" i="9" s="1"/>
  <c r="H43" i="9"/>
  <c r="E43" i="9" s="1"/>
  <c r="G43" i="9"/>
  <c r="F43" i="9"/>
  <c r="H42" i="9"/>
  <c r="G42" i="9"/>
  <c r="F42" i="9"/>
  <c r="E42" i="9"/>
  <c r="B42" i="9" s="1"/>
  <c r="H41" i="9"/>
  <c r="G41" i="9"/>
  <c r="F41" i="9"/>
  <c r="H40" i="9"/>
  <c r="G40" i="9"/>
  <c r="E40" i="9" s="1"/>
  <c r="B40" i="9" s="1"/>
  <c r="F40" i="9"/>
  <c r="H39" i="9"/>
  <c r="G39" i="9"/>
  <c r="E39" i="9" s="1"/>
  <c r="B39" i="9" s="1"/>
  <c r="F39" i="9"/>
  <c r="H38" i="9"/>
  <c r="G38" i="9"/>
  <c r="E38" i="9" s="1"/>
  <c r="B38" i="9" s="1"/>
  <c r="F38" i="9"/>
  <c r="H37" i="9"/>
  <c r="G37" i="9"/>
  <c r="E37" i="9" s="1"/>
  <c r="F37" i="9"/>
  <c r="B37" i="9"/>
  <c r="H36" i="9"/>
  <c r="G36" i="9"/>
  <c r="E36" i="9" s="1"/>
  <c r="B36" i="9" s="1"/>
  <c r="F36" i="9"/>
  <c r="H35" i="9"/>
  <c r="G35" i="9"/>
  <c r="F35" i="9"/>
  <c r="E35" i="9"/>
  <c r="B35" i="9"/>
  <c r="H34" i="9"/>
  <c r="G34" i="9"/>
  <c r="E34" i="9" s="1"/>
  <c r="B34" i="9" s="1"/>
  <c r="F34" i="9"/>
  <c r="H33" i="9"/>
  <c r="G33" i="9"/>
  <c r="E33" i="9" s="1"/>
  <c r="B33" i="9" s="1"/>
  <c r="F33" i="9"/>
  <c r="H32" i="9"/>
  <c r="G32" i="9"/>
  <c r="F32" i="9"/>
  <c r="E32" i="9"/>
  <c r="B32" i="9" s="1"/>
  <c r="H31" i="9"/>
  <c r="G31" i="9"/>
  <c r="E31" i="9" s="1"/>
  <c r="F31" i="9"/>
  <c r="H30" i="9"/>
  <c r="G30" i="9"/>
  <c r="F30" i="9"/>
  <c r="E30" i="9"/>
  <c r="B30" i="9" s="1"/>
  <c r="H29" i="9"/>
  <c r="G29" i="9"/>
  <c r="E29" i="9" s="1"/>
  <c r="B29" i="9" s="1"/>
  <c r="F29" i="9"/>
  <c r="H28" i="9"/>
  <c r="G28" i="9"/>
  <c r="E28" i="9" s="1"/>
  <c r="B28" i="9" s="1"/>
  <c r="F28" i="9"/>
  <c r="H27" i="9"/>
  <c r="G27" i="9"/>
  <c r="E27" i="9" s="1"/>
  <c r="F27" i="9"/>
  <c r="H26" i="9"/>
  <c r="G26" i="9"/>
  <c r="E26" i="9" s="1"/>
  <c r="B26" i="9" s="1"/>
  <c r="F26" i="9"/>
  <c r="H25" i="9"/>
  <c r="G25" i="9"/>
  <c r="E25" i="9" s="1"/>
  <c r="F25" i="9"/>
  <c r="B25" i="9"/>
  <c r="F24" i="9"/>
  <c r="F4" i="9"/>
  <c r="O3" i="9"/>
  <c r="G296" i="9" s="1"/>
  <c r="E296" i="9" s="1"/>
  <c r="I3" i="9"/>
  <c r="H3" i="9"/>
  <c r="G3" i="9"/>
  <c r="D104" i="8"/>
  <c r="D97" i="8"/>
  <c r="D92" i="8"/>
  <c r="D87" i="8"/>
  <c r="D82" i="8"/>
  <c r="D77" i="8"/>
  <c r="C1654" i="1" s="1"/>
  <c r="H1654" i="1" s="1"/>
  <c r="D72" i="8"/>
  <c r="D67" i="8"/>
  <c r="D62" i="8"/>
  <c r="D57" i="8"/>
  <c r="C1634" i="1" s="1"/>
  <c r="H1634" i="1" s="1"/>
  <c r="D52" i="8"/>
  <c r="D51" i="8" s="1"/>
  <c r="C1628" i="1" s="1"/>
  <c r="H1628" i="1" s="1"/>
  <c r="D46" i="8"/>
  <c r="D37" i="8"/>
  <c r="D27" i="8"/>
  <c r="D25" i="8" s="1"/>
  <c r="C1602" i="1" s="1"/>
  <c r="H1602" i="1" s="1"/>
  <c r="D18" i="8"/>
  <c r="C1595" i="1" s="1"/>
  <c r="H1595" i="1" s="1"/>
  <c r="D8" i="8"/>
  <c r="E44" i="7"/>
  <c r="D44" i="7"/>
  <c r="E39" i="7"/>
  <c r="E38" i="7" s="1"/>
  <c r="D39" i="7"/>
  <c r="E30" i="7"/>
  <c r="D30" i="7"/>
  <c r="E23" i="7"/>
  <c r="E22" i="7" s="1"/>
  <c r="D23" i="7"/>
  <c r="E14" i="7"/>
  <c r="D14" i="7"/>
  <c r="C1547" i="1" s="1"/>
  <c r="J1547" i="1" s="1"/>
  <c r="E7" i="7"/>
  <c r="E6" i="7" s="1"/>
  <c r="D7" i="7"/>
  <c r="F140" i="6"/>
  <c r="F139" i="6"/>
  <c r="F138" i="6"/>
  <c r="F137" i="6"/>
  <c r="F136" i="6"/>
  <c r="F135" i="6"/>
  <c r="F134" i="6"/>
  <c r="F133" i="6"/>
  <c r="F132" i="6"/>
  <c r="F131" i="6"/>
  <c r="E130" i="6"/>
  <c r="E129" i="6" s="1"/>
  <c r="D1525" i="1" s="1"/>
  <c r="D130" i="6"/>
  <c r="F130" i="6" s="1"/>
  <c r="D129" i="6"/>
  <c r="F128" i="6"/>
  <c r="F127" i="6"/>
  <c r="F126" i="6"/>
  <c r="F125" i="6"/>
  <c r="F124" i="6"/>
  <c r="F123" i="6"/>
  <c r="E122" i="6"/>
  <c r="D122" i="6"/>
  <c r="F122" i="6" s="1"/>
  <c r="F121" i="6"/>
  <c r="F120" i="6"/>
  <c r="F119" i="6"/>
  <c r="E118" i="6"/>
  <c r="D1514" i="1" s="1"/>
  <c r="D118" i="6"/>
  <c r="F118" i="6" s="1"/>
  <c r="F117" i="6"/>
  <c r="F116" i="6"/>
  <c r="E115" i="6"/>
  <c r="D115" i="6"/>
  <c r="D114"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E89" i="6"/>
  <c r="D1485" i="1"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F273" i="5"/>
  <c r="F272" i="5"/>
  <c r="F271" i="5"/>
  <c r="F270" i="5"/>
  <c r="F269" i="5"/>
  <c r="F268" i="5"/>
  <c r="F267" i="5"/>
  <c r="F266" i="5"/>
  <c r="F265" i="5"/>
  <c r="E264" i="5"/>
  <c r="D264" i="5"/>
  <c r="F264" i="5" s="1"/>
  <c r="F263" i="5"/>
  <c r="F262" i="5"/>
  <c r="F261" i="5"/>
  <c r="E260" i="5"/>
  <c r="D1264" i="1" s="1"/>
  <c r="D260" i="5"/>
  <c r="F260" i="5" s="1"/>
  <c r="F259" i="5"/>
  <c r="F258" i="5"/>
  <c r="F257" i="5"/>
  <c r="E256" i="5"/>
  <c r="D256" i="5"/>
  <c r="F256" i="5" s="1"/>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E204" i="5"/>
  <c r="D204" i="5"/>
  <c r="F204" i="5" s="1"/>
  <c r="E203"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E127" i="5"/>
  <c r="D127" i="5"/>
  <c r="F127" i="5" s="1"/>
  <c r="F126" i="5"/>
  <c r="F125" i="5"/>
  <c r="F124" i="5"/>
  <c r="F123" i="5"/>
  <c r="F122" i="5"/>
  <c r="F121" i="5"/>
  <c r="E120" i="5"/>
  <c r="E119" i="5" s="1"/>
  <c r="D1124" i="1" s="1"/>
  <c r="D120" i="5"/>
  <c r="F120" i="5" s="1"/>
  <c r="D119" i="5"/>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E71" i="5"/>
  <c r="D71" i="5"/>
  <c r="F71" i="5" s="1"/>
  <c r="E70" i="5"/>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E603" i="4"/>
  <c r="D603" i="4"/>
  <c r="F602" i="4"/>
  <c r="F601" i="4"/>
  <c r="F600" i="4"/>
  <c r="F599" i="4"/>
  <c r="E598" i="4"/>
  <c r="E597" i="4" s="1"/>
  <c r="D598" i="4"/>
  <c r="F598" i="4" s="1"/>
  <c r="F596" i="4"/>
  <c r="F595" i="4"/>
  <c r="E594" i="4"/>
  <c r="D594" i="4"/>
  <c r="F593" i="4"/>
  <c r="F592" i="4"/>
  <c r="E591" i="4"/>
  <c r="D591" i="4"/>
  <c r="F590" i="4"/>
  <c r="E589" i="4"/>
  <c r="E584" i="4" s="1"/>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E532" i="4"/>
  <c r="D532" i="4"/>
  <c r="F532" i="4" s="1"/>
  <c r="F531" i="4"/>
  <c r="F530" i="4"/>
  <c r="E529" i="4"/>
  <c r="D529" i="4"/>
  <c r="F529" i="4" s="1"/>
  <c r="F528" i="4"/>
  <c r="F527"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E427" i="4"/>
  <c r="D427" i="4"/>
  <c r="D648" i="4" s="1"/>
  <c r="F648" i="4" s="1"/>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D366" i="4"/>
  <c r="F366" i="4" s="1"/>
  <c r="F365" i="4"/>
  <c r="F364" i="4"/>
  <c r="F363" i="4"/>
  <c r="E362" i="4"/>
  <c r="E361" i="4" s="1"/>
  <c r="D362" i="4"/>
  <c r="F362" i="4" s="1"/>
  <c r="D361" i="4"/>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F272" i="4"/>
  <c r="F271" i="4"/>
  <c r="F270" i="4"/>
  <c r="E269" i="4"/>
  <c r="D269" i="4"/>
  <c r="F268" i="4"/>
  <c r="F267" i="4"/>
  <c r="F266" i="4"/>
  <c r="F265" i="4"/>
  <c r="F264" i="4"/>
  <c r="E263" i="4"/>
  <c r="E262" i="4" s="1"/>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E230" i="4" s="1"/>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D164" i="4"/>
  <c r="F163" i="4"/>
  <c r="F162" i="4"/>
  <c r="F161" i="4"/>
  <c r="E160" i="4"/>
  <c r="E153" i="4" s="1"/>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5" i="4"/>
  <c r="E134" i="4"/>
  <c r="F133" i="4"/>
  <c r="F132" i="4"/>
  <c r="F131" i="4"/>
  <c r="F130" i="4"/>
  <c r="E129" i="4"/>
  <c r="E125" i="4" s="1"/>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E82" i="4"/>
  <c r="D82" i="4"/>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I17" i="3" s="1"/>
  <c r="D8" i="4"/>
  <c r="F8" i="4" s="1"/>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D1579" i="1"/>
  <c r="C1579" i="1"/>
  <c r="J1579" i="1" s="1"/>
  <c r="D1578" i="1"/>
  <c r="C1578" i="1"/>
  <c r="D1577" i="1"/>
  <c r="D1576" i="1"/>
  <c r="C1576" i="1"/>
  <c r="D1575" i="1"/>
  <c r="C1575" i="1"/>
  <c r="J1575" i="1" s="1"/>
  <c r="D1574" i="1"/>
  <c r="C1574" i="1"/>
  <c r="D1573" i="1"/>
  <c r="C1573" i="1"/>
  <c r="J1573" i="1" s="1"/>
  <c r="D1572" i="1"/>
  <c r="C1572" i="1"/>
  <c r="D1570" i="1"/>
  <c r="C1570" i="1"/>
  <c r="D1569" i="1"/>
  <c r="C1569" i="1"/>
  <c r="J1569" i="1" s="1"/>
  <c r="D1568" i="1"/>
  <c r="C1568" i="1"/>
  <c r="D1567" i="1"/>
  <c r="C1567" i="1"/>
  <c r="J1567" i="1" s="1"/>
  <c r="D1566" i="1"/>
  <c r="C1566" i="1"/>
  <c r="D1565" i="1"/>
  <c r="C1565" i="1"/>
  <c r="J1565" i="1" s="1"/>
  <c r="D1564" i="1"/>
  <c r="C1564" i="1"/>
  <c r="D1563" i="1"/>
  <c r="C1563" i="1"/>
  <c r="H1563" i="1" s="1"/>
  <c r="D1562" i="1"/>
  <c r="C1562" i="1"/>
  <c r="D1561" i="1"/>
  <c r="C1561" i="1"/>
  <c r="J1561" i="1" s="1"/>
  <c r="D1560" i="1"/>
  <c r="C1560" i="1"/>
  <c r="D1559" i="1"/>
  <c r="C1559" i="1"/>
  <c r="J1559" i="1" s="1"/>
  <c r="D1558" i="1"/>
  <c r="C1558" i="1"/>
  <c r="D1557" i="1"/>
  <c r="C1557" i="1"/>
  <c r="J1557" i="1" s="1"/>
  <c r="D1556" i="1"/>
  <c r="D1554" i="1"/>
  <c r="C1554" i="1"/>
  <c r="D1553" i="1"/>
  <c r="C1553" i="1"/>
  <c r="J1553" i="1" s="1"/>
  <c r="D1552" i="1"/>
  <c r="C1552" i="1"/>
  <c r="D1551" i="1"/>
  <c r="C1551" i="1"/>
  <c r="J1551" i="1" s="1"/>
  <c r="D1550" i="1"/>
  <c r="C1550" i="1"/>
  <c r="D1549" i="1"/>
  <c r="C1549" i="1"/>
  <c r="J1549" i="1" s="1"/>
  <c r="D1548" i="1"/>
  <c r="C1548" i="1"/>
  <c r="D1547" i="1"/>
  <c r="D1546" i="1"/>
  <c r="C1546" i="1"/>
  <c r="D1545" i="1"/>
  <c r="C1545" i="1"/>
  <c r="J1545" i="1" s="1"/>
  <c r="D1544" i="1"/>
  <c r="C1544" i="1"/>
  <c r="D1543" i="1"/>
  <c r="C1543" i="1"/>
  <c r="J1543" i="1" s="1"/>
  <c r="D1542" i="1"/>
  <c r="C1542" i="1"/>
  <c r="D1541" i="1"/>
  <c r="C1541" i="1"/>
  <c r="J1541" i="1" s="1"/>
  <c r="D1540" i="1"/>
  <c r="C1540"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C1514" i="1"/>
  <c r="D1513" i="1"/>
  <c r="C1513" i="1"/>
  <c r="H1513" i="1" s="1"/>
  <c r="D1512" i="1"/>
  <c r="C1512" i="1"/>
  <c r="H1512" i="1" s="1"/>
  <c r="C1511" i="1"/>
  <c r="C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C1471" i="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0" i="1"/>
  <c r="C1430" i="1"/>
  <c r="H1430" i="1" s="1"/>
  <c r="D1429" i="1"/>
  <c r="C1429" i="1"/>
  <c r="H1429" i="1" s="1"/>
  <c r="D1428" i="1"/>
  <c r="C1428" i="1"/>
  <c r="D1427" i="1"/>
  <c r="C1427" i="1"/>
  <c r="H1427" i="1" s="1"/>
  <c r="D1426" i="1"/>
  <c r="C1426" i="1"/>
  <c r="H1426" i="1" s="1"/>
  <c r="D1425" i="1"/>
  <c r="C1425" i="1"/>
  <c r="H1425" i="1" s="1"/>
  <c r="C1424" i="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C1264" i="1"/>
  <c r="D1263" i="1"/>
  <c r="C1263" i="1"/>
  <c r="H1263" i="1" s="1"/>
  <c r="D1262" i="1"/>
  <c r="C1262" i="1"/>
  <c r="H1262" i="1" s="1"/>
  <c r="D1261" i="1"/>
  <c r="C1261" i="1"/>
  <c r="H1261" i="1" s="1"/>
  <c r="D1260" i="1"/>
  <c r="C1260" i="1"/>
  <c r="H1260" i="1" s="1"/>
  <c r="D1258" i="1"/>
  <c r="C1258" i="1"/>
  <c r="H1258" i="1" s="1"/>
  <c r="D1257" i="1"/>
  <c r="C1257" i="1"/>
  <c r="H1257" i="1" s="1"/>
  <c r="D1256" i="1"/>
  <c r="C1256" i="1"/>
  <c r="H1256"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D1080" i="1"/>
  <c r="C1080" i="1"/>
  <c r="H1080" i="1" s="1"/>
  <c r="D1079" i="1"/>
  <c r="C1079" i="1"/>
  <c r="H1079" i="1" s="1"/>
  <c r="D1078" i="1"/>
  <c r="C1078" i="1"/>
  <c r="H1078" i="1" s="1"/>
  <c r="D1077" i="1"/>
  <c r="C1077" i="1"/>
  <c r="H1077" i="1" s="1"/>
  <c r="D1076" i="1"/>
  <c r="C1076" i="1"/>
  <c r="H1076" i="1" s="1"/>
  <c r="D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C1061" i="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41"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D602" i="1"/>
  <c r="C602" i="1"/>
  <c r="D601" i="1"/>
  <c r="C601" i="1"/>
  <c r="D600" i="1"/>
  <c r="C600" i="1"/>
  <c r="D599" i="1"/>
  <c r="C599" i="1"/>
  <c r="D598" i="1"/>
  <c r="C598" i="1"/>
  <c r="D597" i="1"/>
  <c r="D596" i="1"/>
  <c r="C596" i="1"/>
  <c r="D595" i="1"/>
  <c r="C595" i="1"/>
  <c r="D594" i="1"/>
  <c r="C594" i="1"/>
  <c r="D593" i="1"/>
  <c r="C593" i="1"/>
  <c r="D592" i="1"/>
  <c r="C592" i="1"/>
  <c r="D591" i="1"/>
  <c r="D590" i="1"/>
  <c r="C590" i="1"/>
  <c r="D589" i="1"/>
  <c r="C589" i="1"/>
  <c r="D588" i="1"/>
  <c r="D587" i="1"/>
  <c r="C587" i="1"/>
  <c r="D586" i="1"/>
  <c r="C586" i="1"/>
  <c r="D585" i="1"/>
  <c r="D584" i="1"/>
  <c r="C584" i="1"/>
  <c r="D583" i="1"/>
  <c r="C583" i="1"/>
  <c r="D582" i="1"/>
  <c r="C582" i="1"/>
  <c r="D581" i="1"/>
  <c r="C581" i="1"/>
  <c r="D580" i="1"/>
  <c r="C580" i="1"/>
  <c r="D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H399" i="1" s="1"/>
  <c r="D398" i="1"/>
  <c r="C398" i="1"/>
  <c r="D397" i="1"/>
  <c r="C397" i="1"/>
  <c r="D396" i="1"/>
  <c r="C396" i="1"/>
  <c r="D395" i="1"/>
  <c r="C395" i="1"/>
  <c r="D394" i="1"/>
  <c r="C394" i="1"/>
  <c r="D393" i="1"/>
  <c r="C393" i="1"/>
  <c r="H393" i="1" s="1"/>
  <c r="D392" i="1"/>
  <c r="C392" i="1"/>
  <c r="D391" i="1"/>
  <c r="C391" i="1"/>
  <c r="D390" i="1"/>
  <c r="C390" i="1"/>
  <c r="D389" i="1"/>
  <c r="C389" i="1"/>
  <c r="D388" i="1"/>
  <c r="C388" i="1"/>
  <c r="D387" i="1"/>
  <c r="C387" i="1"/>
  <c r="H387" i="1" s="1"/>
  <c r="D386" i="1"/>
  <c r="C386" i="1"/>
  <c r="D385" i="1"/>
  <c r="C385" i="1"/>
  <c r="D384" i="1"/>
  <c r="C384" i="1"/>
  <c r="D383" i="1"/>
  <c r="C383" i="1"/>
  <c r="D382" i="1"/>
  <c r="C382" i="1"/>
  <c r="D381" i="1"/>
  <c r="C381" i="1"/>
  <c r="H381" i="1" s="1"/>
  <c r="D380" i="1"/>
  <c r="C380" i="1"/>
  <c r="D379" i="1"/>
  <c r="C379" i="1"/>
  <c r="D378" i="1"/>
  <c r="C378" i="1"/>
  <c r="D377" i="1"/>
  <c r="C377" i="1"/>
  <c r="D376" i="1"/>
  <c r="C376" i="1"/>
  <c r="D375" i="1"/>
  <c r="C375" i="1"/>
  <c r="H375" i="1" s="1"/>
  <c r="D374" i="1"/>
  <c r="C374" i="1"/>
  <c r="D373" i="1"/>
  <c r="C373" i="1"/>
  <c r="D372" i="1"/>
  <c r="C372" i="1"/>
  <c r="D371" i="1"/>
  <c r="C371" i="1"/>
  <c r="D370" i="1"/>
  <c r="C370" i="1"/>
  <c r="D369" i="1"/>
  <c r="C369" i="1"/>
  <c r="H369" i="1" s="1"/>
  <c r="D368"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H351" i="1" s="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D299" i="1"/>
  <c r="C299" i="1"/>
  <c r="D298" i="1"/>
  <c r="C298" i="1"/>
  <c r="D294" i="1"/>
  <c r="C294" i="1"/>
  <c r="D293" i="1"/>
  <c r="C293" i="1"/>
  <c r="D292" i="1"/>
  <c r="C292" i="1"/>
  <c r="D291" i="1"/>
  <c r="C291" i="1"/>
  <c r="D290" i="1"/>
  <c r="C290" i="1"/>
  <c r="D289" i="1"/>
  <c r="C289" i="1"/>
  <c r="H289" i="1" s="1"/>
  <c r="D288" i="1"/>
  <c r="C288" i="1"/>
  <c r="D287" i="1"/>
  <c r="C287" i="1"/>
  <c r="D286" i="1"/>
  <c r="C286" i="1"/>
  <c r="D285" i="1"/>
  <c r="C285" i="1"/>
  <c r="D284" i="1"/>
  <c r="C284" i="1"/>
  <c r="D283" i="1"/>
  <c r="C283" i="1"/>
  <c r="H283" i="1" s="1"/>
  <c r="D282" i="1"/>
  <c r="C282" i="1"/>
  <c r="D281" i="1"/>
  <c r="C281" i="1"/>
  <c r="D280" i="1"/>
  <c r="C280" i="1"/>
  <c r="D279" i="1"/>
  <c r="C279" i="1"/>
  <c r="D278" i="1"/>
  <c r="C278" i="1"/>
  <c r="D277" i="1"/>
  <c r="C277" i="1"/>
  <c r="H277" i="1" s="1"/>
  <c r="D276" i="1"/>
  <c r="C276" i="1"/>
  <c r="D275" i="1"/>
  <c r="C275" i="1"/>
  <c r="D274" i="1"/>
  <c r="C274" i="1"/>
  <c r="D273" i="1"/>
  <c r="C273" i="1"/>
  <c r="D272" i="1"/>
  <c r="C272" i="1"/>
  <c r="D271" i="1"/>
  <c r="C271" i="1"/>
  <c r="H271" i="1" s="1"/>
  <c r="D270" i="1"/>
  <c r="C270" i="1"/>
  <c r="D269" i="1"/>
  <c r="D268" i="1"/>
  <c r="C268" i="1"/>
  <c r="D267" i="1"/>
  <c r="C267" i="1"/>
  <c r="D266" i="1"/>
  <c r="C266" i="1"/>
  <c r="D265" i="1"/>
  <c r="C265" i="1"/>
  <c r="H265" i="1" s="1"/>
  <c r="D264" i="1"/>
  <c r="C264" i="1"/>
  <c r="D263" i="1"/>
  <c r="C263" i="1"/>
  <c r="D262" i="1"/>
  <c r="C262" i="1"/>
  <c r="D261" i="1"/>
  <c r="C261" i="1"/>
  <c r="D260" i="1"/>
  <c r="C260" i="1"/>
  <c r="D259" i="1"/>
  <c r="C259" i="1"/>
  <c r="H259" i="1" s="1"/>
  <c r="D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C160" i="1"/>
  <c r="D159" i="1"/>
  <c r="C159" i="1"/>
  <c r="D158" i="1"/>
  <c r="C158" i="1"/>
  <c r="D157" i="1"/>
  <c r="C157" i="1"/>
  <c r="D156" i="1"/>
  <c r="C156" i="1"/>
  <c r="D155" i="1"/>
  <c r="C155" i="1"/>
  <c r="D154" i="1"/>
  <c r="C154" i="1"/>
  <c r="D153" i="1"/>
  <c r="C153" i="1"/>
  <c r="D152" i="1"/>
  <c r="C152" i="1"/>
  <c r="D151" i="1"/>
  <c r="C151" i="1"/>
  <c r="D150" i="1"/>
  <c r="C150" i="1"/>
  <c r="D149" i="1"/>
  <c r="D147" i="1"/>
  <c r="C147" i="1"/>
  <c r="D146" i="1"/>
  <c r="C146" i="1"/>
  <c r="D145" i="1"/>
  <c r="C145" i="1"/>
  <c r="H145" i="1" s="1"/>
  <c r="D144" i="1"/>
  <c r="C144" i="1"/>
  <c r="D143" i="1"/>
  <c r="C143" i="1"/>
  <c r="D142" i="1"/>
  <c r="C142" i="1"/>
  <c r="D141" i="1"/>
  <c r="C141" i="1"/>
  <c r="D140" i="1"/>
  <c r="C140" i="1"/>
  <c r="D139" i="1"/>
  <c r="C139" i="1"/>
  <c r="H139" i="1" s="1"/>
  <c r="D138" i="1"/>
  <c r="C138" i="1"/>
  <c r="D137" i="1"/>
  <c r="C137" i="1"/>
  <c r="D136" i="1"/>
  <c r="D135" i="1"/>
  <c r="C135" i="1"/>
  <c r="D134" i="1"/>
  <c r="C134" i="1"/>
  <c r="D133" i="1"/>
  <c r="C133" i="1"/>
  <c r="H133" i="1" s="1"/>
  <c r="D132" i="1"/>
  <c r="C132" i="1"/>
  <c r="D131" i="1"/>
  <c r="C131" i="1"/>
  <c r="D130" i="1"/>
  <c r="D129" i="1"/>
  <c r="C129" i="1"/>
  <c r="D128" i="1"/>
  <c r="C128" i="1"/>
  <c r="D127" i="1"/>
  <c r="C127" i="1"/>
  <c r="D126" i="1"/>
  <c r="C126" i="1"/>
  <c r="D125" i="1"/>
  <c r="C125" i="1"/>
  <c r="D124" i="1"/>
  <c r="C124" i="1"/>
  <c r="D123" i="1"/>
  <c r="C123" i="1"/>
  <c r="D122" i="1"/>
  <c r="C122" i="1"/>
  <c r="D121" i="1"/>
  <c r="D120" i="1"/>
  <c r="C120" i="1"/>
  <c r="H120" i="1" s="1"/>
  <c r="D119" i="1"/>
  <c r="C119" i="1"/>
  <c r="D118" i="1"/>
  <c r="C118" i="1"/>
  <c r="H118" i="1" s="1"/>
  <c r="D117" i="1"/>
  <c r="C117" i="1"/>
  <c r="D116" i="1"/>
  <c r="C116" i="1"/>
  <c r="D115" i="1"/>
  <c r="C115" i="1"/>
  <c r="D114" i="1"/>
  <c r="C114" i="1"/>
  <c r="H114" i="1" s="1"/>
  <c r="D113" i="1"/>
  <c r="C113" i="1"/>
  <c r="D112" i="1"/>
  <c r="C112" i="1"/>
  <c r="H112" i="1" s="1"/>
  <c r="D111" i="1"/>
  <c r="C111" i="1"/>
  <c r="D110" i="1"/>
  <c r="C110" i="1"/>
  <c r="D109" i="1"/>
  <c r="C109" i="1"/>
  <c r="D108" i="1"/>
  <c r="C108" i="1"/>
  <c r="H108" i="1" s="1"/>
  <c r="D107" i="1"/>
  <c r="C107" i="1"/>
  <c r="D106" i="1"/>
  <c r="C106" i="1"/>
  <c r="H106" i="1" s="1"/>
  <c r="D105" i="1"/>
  <c r="C105" i="1"/>
  <c r="D104" i="1"/>
  <c r="C104" i="1"/>
  <c r="D103" i="1"/>
  <c r="C103" i="1"/>
  <c r="D102" i="1"/>
  <c r="D101" i="1"/>
  <c r="C101" i="1"/>
  <c r="D100" i="1"/>
  <c r="C100" i="1"/>
  <c r="H100" i="1" s="1"/>
  <c r="D99" i="1"/>
  <c r="C99" i="1"/>
  <c r="D98" i="1"/>
  <c r="C98" i="1"/>
  <c r="D97" i="1"/>
  <c r="C97" i="1"/>
  <c r="D96" i="1"/>
  <c r="C96" i="1"/>
  <c r="H96" i="1" s="1"/>
  <c r="D95" i="1"/>
  <c r="C95" i="1"/>
  <c r="D94" i="1"/>
  <c r="C94" i="1"/>
  <c r="H94" i="1" s="1"/>
  <c r="D93" i="1"/>
  <c r="C93" i="1"/>
  <c r="D92" i="1"/>
  <c r="C92" i="1"/>
  <c r="D91" i="1"/>
  <c r="C91" i="1"/>
  <c r="D90" i="1"/>
  <c r="C90" i="1"/>
  <c r="H90" i="1" s="1"/>
  <c r="D89" i="1"/>
  <c r="C89" i="1"/>
  <c r="D88" i="1"/>
  <c r="C88" i="1"/>
  <c r="H88" i="1" s="1"/>
  <c r="D87" i="1"/>
  <c r="C87" i="1"/>
  <c r="D86" i="1"/>
  <c r="C86" i="1"/>
  <c r="D85" i="1"/>
  <c r="C85" i="1"/>
  <c r="D84" i="1"/>
  <c r="C84" i="1"/>
  <c r="H84" i="1" s="1"/>
  <c r="D83" i="1"/>
  <c r="C83" i="1"/>
  <c r="D82" i="1"/>
  <c r="C82" i="1"/>
  <c r="H82" i="1" s="1"/>
  <c r="D81" i="1"/>
  <c r="C81" i="1"/>
  <c r="D80" i="1"/>
  <c r="C80" i="1"/>
  <c r="D79" i="1"/>
  <c r="C79" i="1"/>
  <c r="D78" i="1"/>
  <c r="C78" i="1"/>
  <c r="H78" i="1" s="1"/>
  <c r="D77" i="1"/>
  <c r="C77" i="1"/>
  <c r="D76" i="1"/>
  <c r="C76" i="1"/>
  <c r="H76" i="1" s="1"/>
  <c r="D75" i="1"/>
  <c r="C75" i="1"/>
  <c r="D74" i="1"/>
  <c r="C74" i="1"/>
  <c r="D73" i="1"/>
  <c r="C73" i="1"/>
  <c r="D72" i="1"/>
  <c r="C72" i="1"/>
  <c r="H72" i="1" s="1"/>
  <c r="D71" i="1"/>
  <c r="C71" i="1"/>
  <c r="D70" i="1"/>
  <c r="C70" i="1"/>
  <c r="H70" i="1" s="1"/>
  <c r="D69" i="1"/>
  <c r="C69" i="1"/>
  <c r="D68" i="1"/>
  <c r="C68" i="1"/>
  <c r="D67" i="1"/>
  <c r="C67" i="1"/>
  <c r="D66" i="1"/>
  <c r="C66" i="1"/>
  <c r="H66" i="1" s="1"/>
  <c r="D65" i="1"/>
  <c r="C65" i="1"/>
  <c r="D64" i="1"/>
  <c r="C64" i="1"/>
  <c r="H64" i="1" s="1"/>
  <c r="D63" i="1"/>
  <c r="C63" i="1"/>
  <c r="D62" i="1"/>
  <c r="C62" i="1"/>
  <c r="D61" i="1"/>
  <c r="C61" i="1"/>
  <c r="D60" i="1"/>
  <c r="C60" i="1"/>
  <c r="H60" i="1" s="1"/>
  <c r="D59" i="1"/>
  <c r="C59" i="1"/>
  <c r="D58" i="1"/>
  <c r="C58" i="1"/>
  <c r="H58" i="1" s="1"/>
  <c r="D57" i="1"/>
  <c r="C57" i="1"/>
  <c r="D56" i="1"/>
  <c r="C56" i="1"/>
  <c r="D55" i="1"/>
  <c r="C55" i="1"/>
  <c r="D54" i="1"/>
  <c r="C54" i="1"/>
  <c r="H54" i="1" s="1"/>
  <c r="D53" i="1"/>
  <c r="C53" i="1"/>
  <c r="D52" i="1"/>
  <c r="C52" i="1"/>
  <c r="H52" i="1" s="1"/>
  <c r="D51" i="1"/>
  <c r="C51" i="1"/>
  <c r="D50" i="1"/>
  <c r="C50" i="1"/>
  <c r="D49" i="1"/>
  <c r="C49" i="1"/>
  <c r="D48" i="1"/>
  <c r="C48" i="1"/>
  <c r="H48" i="1" s="1"/>
  <c r="D47" i="1"/>
  <c r="C47" i="1"/>
  <c r="D46" i="1"/>
  <c r="C46" i="1"/>
  <c r="H46" i="1" s="1"/>
  <c r="D45" i="1"/>
  <c r="D44" i="1"/>
  <c r="C44" i="1"/>
  <c r="D43" i="1"/>
  <c r="C43" i="1"/>
  <c r="D42" i="1"/>
  <c r="C42" i="1"/>
  <c r="H42" i="1" s="1"/>
  <c r="D41" i="1"/>
  <c r="C41" i="1"/>
  <c r="D40" i="1"/>
  <c r="C40" i="1"/>
  <c r="H40" i="1" s="1"/>
  <c r="D39" i="1"/>
  <c r="C39" i="1"/>
  <c r="D38" i="1"/>
  <c r="C38" i="1"/>
  <c r="D37" i="1"/>
  <c r="C37" i="1"/>
  <c r="D36" i="1"/>
  <c r="C36" i="1"/>
  <c r="H36" i="1" s="1"/>
  <c r="D35" i="1"/>
  <c r="C35" i="1"/>
  <c r="D34" i="1"/>
  <c r="C34" i="1"/>
  <c r="H34" i="1" s="1"/>
  <c r="D33" i="1"/>
  <c r="C33" i="1"/>
  <c r="D32" i="1"/>
  <c r="C32" i="1"/>
  <c r="D31" i="1"/>
  <c r="C31" i="1"/>
  <c r="D30" i="1"/>
  <c r="C30" i="1"/>
  <c r="H30" i="1" s="1"/>
  <c r="D29" i="1"/>
  <c r="C29" i="1"/>
  <c r="D28" i="1"/>
  <c r="C28" i="1"/>
  <c r="H28" i="1" s="1"/>
  <c r="D27" i="1"/>
  <c r="C27" i="1"/>
  <c r="D26" i="1"/>
  <c r="C26" i="1"/>
  <c r="D25" i="1"/>
  <c r="C25" i="1"/>
  <c r="D24" i="1"/>
  <c r="C24" i="1"/>
  <c r="H24" i="1" s="1"/>
  <c r="D23" i="1"/>
  <c r="C23" i="1"/>
  <c r="D22" i="1"/>
  <c r="C22" i="1"/>
  <c r="H22" i="1" s="1"/>
  <c r="D21" i="1"/>
  <c r="C21" i="1"/>
  <c r="D20" i="1"/>
  <c r="C20" i="1"/>
  <c r="D19" i="1"/>
  <c r="C19" i="1"/>
  <c r="D18" i="1"/>
  <c r="C18" i="1"/>
  <c r="H18" i="1" s="1"/>
  <c r="D17" i="1"/>
  <c r="C17" i="1"/>
  <c r="D16" i="1"/>
  <c r="C16" i="1"/>
  <c r="H16" i="1" s="1"/>
  <c r="D15" i="1"/>
  <c r="C15" i="1"/>
  <c r="D14" i="1"/>
  <c r="C14" i="1"/>
  <c r="D13" i="1"/>
  <c r="C13" i="1"/>
  <c r="D12" i="1"/>
  <c r="C12" i="1"/>
  <c r="H12" i="1" s="1"/>
  <c r="D11" i="1"/>
  <c r="C11" i="1"/>
  <c r="H11" i="1" s="1"/>
  <c r="D10" i="1"/>
  <c r="C10" i="1"/>
  <c r="H10" i="1" s="1"/>
  <c r="D9" i="1"/>
  <c r="C9" i="1"/>
  <c r="D8" i="1"/>
  <c r="C8" i="1"/>
  <c r="D7" i="1"/>
  <c r="C7" i="1"/>
  <c r="D6" i="1"/>
  <c r="C6" i="1"/>
  <c r="H6" i="1" s="1"/>
  <c r="D5" i="1"/>
  <c r="C5" i="1"/>
  <c r="H5" i="1" s="1"/>
  <c r="D4" i="1"/>
  <c r="C4" i="1"/>
  <c r="H4" i="1" s="1"/>
  <c r="D3" i="1"/>
  <c r="D2" i="1"/>
  <c r="E324" i="9" l="1"/>
  <c r="B324" i="9" s="1"/>
  <c r="E322" i="9"/>
  <c r="B322" i="9" s="1"/>
  <c r="F236" i="9"/>
  <c r="B236" i="9" s="1"/>
  <c r="E311" i="9"/>
  <c r="B311" i="9" s="1"/>
  <c r="F262" i="4"/>
  <c r="C258" i="1"/>
  <c r="H258" i="1" s="1"/>
  <c r="H17" i="1"/>
  <c r="H23" i="1"/>
  <c r="H29" i="1"/>
  <c r="H35" i="1"/>
  <c r="H41" i="1"/>
  <c r="H47" i="1"/>
  <c r="H53" i="1"/>
  <c r="H59" i="1"/>
  <c r="H65" i="1"/>
  <c r="H71" i="1"/>
  <c r="H77" i="1"/>
  <c r="H83" i="1"/>
  <c r="H89" i="1"/>
  <c r="H95" i="1"/>
  <c r="H101" i="1"/>
  <c r="H107" i="1"/>
  <c r="H113" i="1"/>
  <c r="H119" i="1"/>
  <c r="H151" i="1"/>
  <c r="H157" i="1"/>
  <c r="H163" i="1"/>
  <c r="H169" i="1"/>
  <c r="H175" i="1"/>
  <c r="H181" i="1"/>
  <c r="H187" i="1"/>
  <c r="H193" i="1"/>
  <c r="H199" i="1"/>
  <c r="H205" i="1"/>
  <c r="H211" i="1"/>
  <c r="H217" i="1"/>
  <c r="H223" i="1"/>
  <c r="H229" i="1"/>
  <c r="H235" i="1"/>
  <c r="H241" i="1"/>
  <c r="H247" i="1"/>
  <c r="H253" i="1"/>
  <c r="H7" i="1"/>
  <c r="H13" i="1"/>
  <c r="H19" i="1"/>
  <c r="H25" i="1"/>
  <c r="H31" i="1"/>
  <c r="H37" i="1"/>
  <c r="H43" i="1"/>
  <c r="H49" i="1"/>
  <c r="H55" i="1"/>
  <c r="H61" i="1"/>
  <c r="H67" i="1"/>
  <c r="H73" i="1"/>
  <c r="H79" i="1"/>
  <c r="H85" i="1"/>
  <c r="H91" i="1"/>
  <c r="H97" i="1"/>
  <c r="H103" i="1"/>
  <c r="H109" i="1"/>
  <c r="H115" i="1"/>
  <c r="H127" i="1"/>
  <c r="H8" i="1"/>
  <c r="H14" i="1"/>
  <c r="H20" i="1"/>
  <c r="H26" i="1"/>
  <c r="H32" i="1"/>
  <c r="H38" i="1"/>
  <c r="H44" i="1"/>
  <c r="H50" i="1"/>
  <c r="H56" i="1"/>
  <c r="H62" i="1"/>
  <c r="H68" i="1"/>
  <c r="H74" i="1"/>
  <c r="H80" i="1"/>
  <c r="H86" i="1"/>
  <c r="H92" i="1"/>
  <c r="H98" i="1"/>
  <c r="H104" i="1"/>
  <c r="H110" i="1"/>
  <c r="H116" i="1"/>
  <c r="H357" i="1"/>
  <c r="H363" i="1"/>
  <c r="F99" i="6"/>
  <c r="C1495" i="1"/>
  <c r="H1495" i="1" s="1"/>
  <c r="D1539" i="1"/>
  <c r="E5" i="7"/>
  <c r="H9" i="1"/>
  <c r="H15" i="1"/>
  <c r="H21" i="1"/>
  <c r="H27" i="1"/>
  <c r="H33" i="1"/>
  <c r="H39" i="1"/>
  <c r="H51" i="1"/>
  <c r="H57" i="1"/>
  <c r="H63" i="1"/>
  <c r="H69" i="1"/>
  <c r="H75" i="1"/>
  <c r="H81" i="1"/>
  <c r="H87" i="1"/>
  <c r="H93" i="1"/>
  <c r="H99" i="1"/>
  <c r="H105" i="1"/>
  <c r="H111" i="1"/>
  <c r="H117" i="1"/>
  <c r="H321" i="1"/>
  <c r="H327" i="1"/>
  <c r="H333" i="1"/>
  <c r="H339" i="1"/>
  <c r="H345" i="1"/>
  <c r="H309" i="1"/>
  <c r="H315" i="1"/>
  <c r="F591" i="4"/>
  <c r="C585" i="1"/>
  <c r="H585" i="1" s="1"/>
  <c r="H405" i="1"/>
  <c r="H411" i="1"/>
  <c r="H421" i="1"/>
  <c r="H427" i="1"/>
  <c r="H433" i="1"/>
  <c r="H439" i="1"/>
  <c r="H445" i="1"/>
  <c r="H451" i="1"/>
  <c r="H457" i="1"/>
  <c r="H463" i="1"/>
  <c r="H469" i="1"/>
  <c r="H475" i="1"/>
  <c r="H481" i="1"/>
  <c r="H487" i="1"/>
  <c r="H493" i="1"/>
  <c r="H499" i="1"/>
  <c r="H505" i="1"/>
  <c r="H511" i="1"/>
  <c r="H517" i="1"/>
  <c r="H523" i="1"/>
  <c r="H535" i="1"/>
  <c r="H541" i="1"/>
  <c r="F141" i="4"/>
  <c r="D140" i="4"/>
  <c r="F361" i="4"/>
  <c r="B159" i="9"/>
  <c r="F154" i="4"/>
  <c r="D153" i="4"/>
  <c r="H24" i="9" s="1"/>
  <c r="F164" i="4"/>
  <c r="F310" i="4"/>
  <c r="D309" i="4"/>
  <c r="F603" i="4"/>
  <c r="C597" i="1"/>
  <c r="H597" i="1" s="1"/>
  <c r="D12" i="5"/>
  <c r="F252" i="5"/>
  <c r="B63" i="9"/>
  <c r="B246" i="9"/>
  <c r="H122" i="1"/>
  <c r="H128" i="1"/>
  <c r="H134" i="1"/>
  <c r="H140" i="1"/>
  <c r="H146" i="1"/>
  <c r="H152" i="1"/>
  <c r="H158" i="1"/>
  <c r="H164" i="1"/>
  <c r="H170" i="1"/>
  <c r="H176" i="1"/>
  <c r="H182" i="1"/>
  <c r="H188" i="1"/>
  <c r="H194" i="1"/>
  <c r="H200" i="1"/>
  <c r="H206" i="1"/>
  <c r="H212" i="1"/>
  <c r="H218" i="1"/>
  <c r="H224" i="1"/>
  <c r="H230" i="1"/>
  <c r="H236" i="1"/>
  <c r="H242" i="1"/>
  <c r="H248" i="1"/>
  <c r="H254" i="1"/>
  <c r="H260" i="1"/>
  <c r="H266" i="1"/>
  <c r="H272" i="1"/>
  <c r="H278" i="1"/>
  <c r="H284" i="1"/>
  <c r="H290" i="1"/>
  <c r="H298" i="1"/>
  <c r="H310" i="1"/>
  <c r="H322" i="1"/>
  <c r="H328" i="1"/>
  <c r="H334" i="1"/>
  <c r="H340" i="1"/>
  <c r="H346" i="1"/>
  <c r="H352" i="1"/>
  <c r="H358" i="1"/>
  <c r="H364" i="1"/>
  <c r="H370" i="1"/>
  <c r="H376" i="1"/>
  <c r="H382" i="1"/>
  <c r="H388" i="1"/>
  <c r="H394" i="1"/>
  <c r="H400" i="1"/>
  <c r="H406" i="1"/>
  <c r="H422" i="1"/>
  <c r="H428" i="1"/>
  <c r="H434" i="1"/>
  <c r="H440" i="1"/>
  <c r="H446" i="1"/>
  <c r="H452" i="1"/>
  <c r="H458" i="1"/>
  <c r="H464" i="1"/>
  <c r="H470" i="1"/>
  <c r="H476" i="1"/>
  <c r="H482" i="1"/>
  <c r="H488" i="1"/>
  <c r="H494" i="1"/>
  <c r="H500" i="1"/>
  <c r="H506" i="1"/>
  <c r="H512" i="1"/>
  <c r="H518" i="1"/>
  <c r="H524" i="1"/>
  <c r="H536" i="1"/>
  <c r="H542" i="1"/>
  <c r="C1124" i="1"/>
  <c r="H1124" i="1" s="1"/>
  <c r="E360" i="4"/>
  <c r="E535" i="4"/>
  <c r="E12" i="5"/>
  <c r="D1017" i="1" s="1"/>
  <c r="F76" i="5"/>
  <c r="C1081" i="1"/>
  <c r="H1081" i="1" s="1"/>
  <c r="D22" i="7"/>
  <c r="C1556" i="1"/>
  <c r="H1556" i="1" s="1"/>
  <c r="D45" i="8"/>
  <c r="B43" i="9"/>
  <c r="B233" i="9"/>
  <c r="B237" i="9"/>
  <c r="E164" i="4"/>
  <c r="D160" i="1" s="1"/>
  <c r="E321" i="4"/>
  <c r="D316" i="1" s="1"/>
  <c r="F585" i="4"/>
  <c r="D584" i="4"/>
  <c r="C579" i="1"/>
  <c r="H579" i="1" s="1"/>
  <c r="F594" i="4"/>
  <c r="C588" i="1"/>
  <c r="H588" i="1" s="1"/>
  <c r="F220" i="5"/>
  <c r="D219" i="5"/>
  <c r="D1555" i="1"/>
  <c r="I34" i="3"/>
  <c r="H123" i="1"/>
  <c r="H129" i="1"/>
  <c r="H135" i="1"/>
  <c r="H141" i="1"/>
  <c r="H147" i="1"/>
  <c r="H153" i="1"/>
  <c r="H159" i="1"/>
  <c r="H165" i="1"/>
  <c r="H171" i="1"/>
  <c r="H177" i="1"/>
  <c r="H183" i="1"/>
  <c r="H189" i="1"/>
  <c r="H195" i="1"/>
  <c r="H201" i="1"/>
  <c r="H207" i="1"/>
  <c r="H213" i="1"/>
  <c r="H219" i="1"/>
  <c r="H225" i="1"/>
  <c r="H231" i="1"/>
  <c r="H237" i="1"/>
  <c r="H243" i="1"/>
  <c r="H249" i="1"/>
  <c r="H255" i="1"/>
  <c r="H261" i="1"/>
  <c r="H267" i="1"/>
  <c r="H273" i="1"/>
  <c r="H279" i="1"/>
  <c r="H285" i="1"/>
  <c r="H291" i="1"/>
  <c r="H299" i="1"/>
  <c r="H305" i="1"/>
  <c r="H311" i="1"/>
  <c r="H317" i="1"/>
  <c r="H323" i="1"/>
  <c r="H329" i="1"/>
  <c r="H335" i="1"/>
  <c r="H341" i="1"/>
  <c r="H347" i="1"/>
  <c r="H353" i="1"/>
  <c r="H359" i="1"/>
  <c r="H365" i="1"/>
  <c r="H371" i="1"/>
  <c r="H377" i="1"/>
  <c r="H383" i="1"/>
  <c r="H389" i="1"/>
  <c r="H395" i="1"/>
  <c r="H401" i="1"/>
  <c r="H407" i="1"/>
  <c r="H423" i="1"/>
  <c r="H429" i="1"/>
  <c r="H435" i="1"/>
  <c r="H441" i="1"/>
  <c r="H447" i="1"/>
  <c r="H453" i="1"/>
  <c r="H459" i="1"/>
  <c r="H465" i="1"/>
  <c r="H471" i="1"/>
  <c r="H477" i="1"/>
  <c r="H483" i="1"/>
  <c r="H489" i="1"/>
  <c r="H495" i="1"/>
  <c r="H501" i="1"/>
  <c r="H507" i="1"/>
  <c r="H513" i="1"/>
  <c r="H519" i="1"/>
  <c r="H525" i="1"/>
  <c r="H531" i="1"/>
  <c r="H537" i="1"/>
  <c r="G314" i="9"/>
  <c r="E314" i="9" s="1"/>
  <c r="B314" i="9" s="1"/>
  <c r="D88" i="5"/>
  <c r="H30" i="3"/>
  <c r="B27" i="9"/>
  <c r="B87" i="9"/>
  <c r="B167" i="9"/>
  <c r="F135" i="4"/>
  <c r="D134" i="4"/>
  <c r="E88" i="5"/>
  <c r="D1093" i="1" s="1"/>
  <c r="F255" i="5"/>
  <c r="C1259" i="1"/>
  <c r="D1511" i="1"/>
  <c r="E114" i="6"/>
  <c r="B234" i="9"/>
  <c r="H124" i="1"/>
  <c r="H142" i="1"/>
  <c r="H154" i="1"/>
  <c r="H160" i="1"/>
  <c r="H166" i="1"/>
  <c r="H172" i="1"/>
  <c r="H178" i="1"/>
  <c r="H184" i="1"/>
  <c r="H190" i="1"/>
  <c r="H196" i="1"/>
  <c r="H202" i="1"/>
  <c r="H208" i="1"/>
  <c r="H214" i="1"/>
  <c r="H220" i="1"/>
  <c r="H226" i="1"/>
  <c r="H232" i="1"/>
  <c r="H238" i="1"/>
  <c r="H244" i="1"/>
  <c r="H250" i="1"/>
  <c r="H256" i="1"/>
  <c r="H262" i="1"/>
  <c r="H268" i="1"/>
  <c r="H274" i="1"/>
  <c r="H280" i="1"/>
  <c r="H286" i="1"/>
  <c r="H292" i="1"/>
  <c r="H300" i="1"/>
  <c r="H306" i="1"/>
  <c r="H312" i="1"/>
  <c r="H318" i="1"/>
  <c r="H324" i="1"/>
  <c r="H330" i="1"/>
  <c r="H336" i="1"/>
  <c r="H342" i="1"/>
  <c r="H348" i="1"/>
  <c r="H354" i="1"/>
  <c r="H360" i="1"/>
  <c r="H366" i="1"/>
  <c r="H372" i="1"/>
  <c r="H378" i="1"/>
  <c r="H384" i="1"/>
  <c r="H390" i="1"/>
  <c r="H396" i="1"/>
  <c r="H402" i="1"/>
  <c r="H408" i="1"/>
  <c r="H414" i="1"/>
  <c r="H430" i="1"/>
  <c r="H436" i="1"/>
  <c r="H442" i="1"/>
  <c r="H448" i="1"/>
  <c r="H454" i="1"/>
  <c r="H466" i="1"/>
  <c r="H472" i="1"/>
  <c r="H478" i="1"/>
  <c r="H484" i="1"/>
  <c r="H490" i="1"/>
  <c r="H496" i="1"/>
  <c r="H502" i="1"/>
  <c r="H508" i="1"/>
  <c r="H514" i="1"/>
  <c r="H520" i="1"/>
  <c r="H526" i="1"/>
  <c r="H532" i="1"/>
  <c r="H538" i="1"/>
  <c r="H1264" i="1"/>
  <c r="F126" i="4"/>
  <c r="D125" i="4"/>
  <c r="F526" i="4"/>
  <c r="D522" i="4"/>
  <c r="D70" i="5"/>
  <c r="D38" i="7"/>
  <c r="B31" i="9"/>
  <c r="E41" i="9"/>
  <c r="B41" i="9" s="1"/>
  <c r="B51" i="9"/>
  <c r="E81" i="9"/>
  <c r="B81" i="9" s="1"/>
  <c r="F298" i="9"/>
  <c r="F537" i="4"/>
  <c r="D536" i="4"/>
  <c r="F557" i="4"/>
  <c r="C551" i="1"/>
  <c r="H551" i="1" s="1"/>
  <c r="E69" i="5"/>
  <c r="E255" i="5"/>
  <c r="D1571" i="1"/>
  <c r="I35" i="3"/>
  <c r="B91" i="9"/>
  <c r="H125" i="1"/>
  <c r="H131" i="1"/>
  <c r="H137" i="1"/>
  <c r="H143" i="1"/>
  <c r="H155" i="1"/>
  <c r="H161" i="1"/>
  <c r="H167" i="1"/>
  <c r="H173" i="1"/>
  <c r="H179" i="1"/>
  <c r="H185" i="1"/>
  <c r="H191" i="1"/>
  <c r="H197" i="1"/>
  <c r="H203" i="1"/>
  <c r="H209" i="1"/>
  <c r="H215" i="1"/>
  <c r="H221" i="1"/>
  <c r="H227" i="1"/>
  <c r="H233" i="1"/>
  <c r="H239" i="1"/>
  <c r="H245" i="1"/>
  <c r="H251" i="1"/>
  <c r="H257" i="1"/>
  <c r="H263" i="1"/>
  <c r="H275" i="1"/>
  <c r="H281" i="1"/>
  <c r="H287" i="1"/>
  <c r="H293" i="1"/>
  <c r="H301" i="1"/>
  <c r="H307" i="1"/>
  <c r="H313" i="1"/>
  <c r="H319" i="1"/>
  <c r="H325" i="1"/>
  <c r="H331" i="1"/>
  <c r="H337" i="1"/>
  <c r="H343" i="1"/>
  <c r="H361" i="1"/>
  <c r="H367" i="1"/>
  <c r="H373" i="1"/>
  <c r="H379" i="1"/>
  <c r="H385" i="1"/>
  <c r="H391" i="1"/>
  <c r="H397" i="1"/>
  <c r="H403" i="1"/>
  <c r="H409" i="1"/>
  <c r="H415" i="1"/>
  <c r="H431" i="1"/>
  <c r="H437" i="1"/>
  <c r="H443" i="1"/>
  <c r="H449" i="1"/>
  <c r="H455" i="1"/>
  <c r="H461" i="1"/>
  <c r="H467" i="1"/>
  <c r="H479" i="1"/>
  <c r="H491" i="1"/>
  <c r="H497" i="1"/>
  <c r="H503" i="1"/>
  <c r="H509" i="1"/>
  <c r="H515" i="1"/>
  <c r="H521" i="1"/>
  <c r="H527" i="1"/>
  <c r="H533" i="1"/>
  <c r="H539" i="1"/>
  <c r="H338" i="9"/>
  <c r="D1207" i="1"/>
  <c r="D1431" i="1"/>
  <c r="I28" i="3"/>
  <c r="C1577" i="1"/>
  <c r="H1577" i="1" s="1"/>
  <c r="H36" i="3"/>
  <c r="B171" i="9"/>
  <c r="B235" i="9"/>
  <c r="E152" i="4"/>
  <c r="F609" i="4"/>
  <c r="C603" i="1"/>
  <c r="H603" i="1" s="1"/>
  <c r="E7" i="5"/>
  <c r="D1401" i="1"/>
  <c r="F129" i="6"/>
  <c r="C1525" i="1"/>
  <c r="H1525" i="1" s="1"/>
  <c r="B79" i="9"/>
  <c r="F254" i="9"/>
  <c r="B254" i="9" s="1"/>
  <c r="H126" i="1"/>
  <c r="H132" i="1"/>
  <c r="H138" i="1"/>
  <c r="H144" i="1"/>
  <c r="H150" i="1"/>
  <c r="H156" i="1"/>
  <c r="H162" i="1"/>
  <c r="H168" i="1"/>
  <c r="H174" i="1"/>
  <c r="H180" i="1"/>
  <c r="H186" i="1"/>
  <c r="H192" i="1"/>
  <c r="H198" i="1"/>
  <c r="H204" i="1"/>
  <c r="H210" i="1"/>
  <c r="H216" i="1"/>
  <c r="H222" i="1"/>
  <c r="H228" i="1"/>
  <c r="H234" i="1"/>
  <c r="H240" i="1"/>
  <c r="H246" i="1"/>
  <c r="H252" i="1"/>
  <c r="H264" i="1"/>
  <c r="H270" i="1"/>
  <c r="H276" i="1"/>
  <c r="H282" i="1"/>
  <c r="H288" i="1"/>
  <c r="H294" i="1"/>
  <c r="H302" i="1"/>
  <c r="H308" i="1"/>
  <c r="H314" i="1"/>
  <c r="H320" i="1"/>
  <c r="H326" i="1"/>
  <c r="H332" i="1"/>
  <c r="H338" i="1"/>
  <c r="H344" i="1"/>
  <c r="H350" i="1"/>
  <c r="H356" i="1"/>
  <c r="H362" i="1"/>
  <c r="H374" i="1"/>
  <c r="H380" i="1"/>
  <c r="H386" i="1"/>
  <c r="H392" i="1"/>
  <c r="H398" i="1"/>
  <c r="H404" i="1"/>
  <c r="H410" i="1"/>
  <c r="H416" i="1"/>
  <c r="H426" i="1"/>
  <c r="H432" i="1"/>
  <c r="H438" i="1"/>
  <c r="H444" i="1"/>
  <c r="H450" i="1"/>
  <c r="H456" i="1"/>
  <c r="H462" i="1"/>
  <c r="H468" i="1"/>
  <c r="H474" i="1"/>
  <c r="H480" i="1"/>
  <c r="H486" i="1"/>
  <c r="H492" i="1"/>
  <c r="H498" i="1"/>
  <c r="H504" i="1"/>
  <c r="H510" i="1"/>
  <c r="H522" i="1"/>
  <c r="H528" i="1"/>
  <c r="H534" i="1"/>
  <c r="H540" i="1"/>
  <c r="D49" i="4"/>
  <c r="E491" i="4"/>
  <c r="D6" i="7"/>
  <c r="D6" i="8"/>
  <c r="C1583" i="1" s="1"/>
  <c r="H1583" i="1" s="1"/>
  <c r="E69" i="9"/>
  <c r="B69" i="9" s="1"/>
  <c r="E105" i="9"/>
  <c r="B105" i="9" s="1"/>
  <c r="E125" i="9"/>
  <c r="B125" i="9" s="1"/>
  <c r="E141" i="9"/>
  <c r="B141" i="9" s="1"/>
  <c r="B245" i="9"/>
  <c r="B252" i="9"/>
  <c r="B258" i="9"/>
  <c r="E340" i="9"/>
  <c r="B340" i="9" s="1"/>
  <c r="H547" i="1"/>
  <c r="H553" i="1"/>
  <c r="H559" i="1"/>
  <c r="H571" i="1"/>
  <c r="H577" i="1"/>
  <c r="H583" i="1"/>
  <c r="H589" i="1"/>
  <c r="H595" i="1"/>
  <c r="H601" i="1"/>
  <c r="H607" i="1"/>
  <c r="H613" i="1"/>
  <c r="H619" i="1"/>
  <c r="H625" i="1"/>
  <c r="H631" i="1"/>
  <c r="J1544" i="1"/>
  <c r="J1550" i="1"/>
  <c r="J1562" i="1"/>
  <c r="J1568" i="1"/>
  <c r="J1574" i="1"/>
  <c r="J1580" i="1"/>
  <c r="D373" i="4"/>
  <c r="D466" i="4"/>
  <c r="F82" i="5"/>
  <c r="D135" i="5"/>
  <c r="H1424" i="1"/>
  <c r="H1514" i="1"/>
  <c r="F129" i="4"/>
  <c r="D571" i="4"/>
  <c r="D597" i="4"/>
  <c r="D177" i="5"/>
  <c r="H548" i="1"/>
  <c r="H554" i="1"/>
  <c r="H560" i="1"/>
  <c r="H566" i="1"/>
  <c r="H572" i="1"/>
  <c r="H584" i="1"/>
  <c r="H590" i="1"/>
  <c r="H596" i="1"/>
  <c r="H602" i="1"/>
  <c r="H608" i="1"/>
  <c r="H614" i="1"/>
  <c r="H620" i="1"/>
  <c r="H626" i="1"/>
  <c r="H632" i="1"/>
  <c r="F428" i="4"/>
  <c r="E156" i="9"/>
  <c r="B156" i="9" s="1"/>
  <c r="F13" i="5"/>
  <c r="E177" i="5"/>
  <c r="F91" i="4"/>
  <c r="F35" i="5"/>
  <c r="F45" i="5"/>
  <c r="F147" i="5"/>
  <c r="E336" i="9"/>
  <c r="B336" i="9" s="1"/>
  <c r="H543" i="1"/>
  <c r="H549" i="1"/>
  <c r="H555" i="1"/>
  <c r="H561" i="1"/>
  <c r="H567" i="1"/>
  <c r="H573" i="1"/>
  <c r="H609" i="1"/>
  <c r="H615" i="1"/>
  <c r="H621" i="1"/>
  <c r="H627" i="1"/>
  <c r="H1540" i="1"/>
  <c r="J1546" i="1"/>
  <c r="J1552" i="1"/>
  <c r="J1558" i="1"/>
  <c r="J1564" i="1"/>
  <c r="J1570" i="1"/>
  <c r="J1576" i="1"/>
  <c r="F82" i="4"/>
  <c r="F112" i="4"/>
  <c r="F160" i="4"/>
  <c r="D5" i="6"/>
  <c r="D35" i="6"/>
  <c r="F115" i="6"/>
  <c r="H544" i="1"/>
  <c r="H550" i="1"/>
  <c r="H556" i="1"/>
  <c r="H562" i="1"/>
  <c r="H568" i="1"/>
  <c r="H574" i="1"/>
  <c r="H580" i="1"/>
  <c r="H586" i="1"/>
  <c r="H592" i="1"/>
  <c r="H598" i="1"/>
  <c r="H604" i="1"/>
  <c r="H610" i="1"/>
  <c r="H616" i="1"/>
  <c r="H622" i="1"/>
  <c r="H628" i="1"/>
  <c r="D7" i="4"/>
  <c r="F83" i="4"/>
  <c r="F269" i="4"/>
  <c r="D321" i="4"/>
  <c r="D431" i="4"/>
  <c r="D479" i="4"/>
  <c r="B296" i="9"/>
  <c r="H1061" i="1"/>
  <c r="H1511" i="1"/>
  <c r="F181" i="5"/>
  <c r="H545" i="1"/>
  <c r="H557" i="1"/>
  <c r="H563" i="1"/>
  <c r="H569" i="1"/>
  <c r="H575" i="1"/>
  <c r="H581" i="1"/>
  <c r="H587" i="1"/>
  <c r="H593" i="1"/>
  <c r="H599" i="1"/>
  <c r="H605" i="1"/>
  <c r="H611" i="1"/>
  <c r="H617" i="1"/>
  <c r="H623" i="1"/>
  <c r="H629" i="1"/>
  <c r="H635" i="1"/>
  <c r="J1542" i="1"/>
  <c r="J1548" i="1"/>
  <c r="J1554" i="1"/>
  <c r="J1560" i="1"/>
  <c r="J1566" i="1"/>
  <c r="H1572" i="1"/>
  <c r="J1578" i="1"/>
  <c r="D106" i="4"/>
  <c r="F194" i="4"/>
  <c r="F379" i="4"/>
  <c r="D203" i="5"/>
  <c r="D274" i="5"/>
  <c r="D89" i="6"/>
  <c r="H546" i="1"/>
  <c r="H552" i="1"/>
  <c r="H558" i="1"/>
  <c r="H564" i="1"/>
  <c r="H570" i="1"/>
  <c r="H576" i="1"/>
  <c r="H582" i="1"/>
  <c r="H594" i="1"/>
  <c r="H600" i="1"/>
  <c r="H606" i="1"/>
  <c r="H612" i="1"/>
  <c r="H618" i="1"/>
  <c r="H624" i="1"/>
  <c r="H630" i="1"/>
  <c r="H636" i="1"/>
  <c r="F68" i="4"/>
  <c r="F77" i="4"/>
  <c r="F216" i="4"/>
  <c r="D354" i="4"/>
  <c r="D647" i="4"/>
  <c r="D491" i="4"/>
  <c r="H314" i="9"/>
  <c r="H1471" i="1"/>
  <c r="F165" i="4"/>
  <c r="D273" i="4"/>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24" i="9"/>
  <c r="F153" i="4"/>
  <c r="F426" i="4"/>
  <c r="F427" i="4"/>
  <c r="F607" i="4"/>
  <c r="F89" i="5"/>
  <c r="G316" i="9"/>
  <c r="G315" i="9"/>
  <c r="H316" i="9"/>
  <c r="H315" i="9"/>
  <c r="F150" i="5"/>
  <c r="F178" i="5"/>
  <c r="F197" i="5"/>
  <c r="F203" i="5"/>
  <c r="F219" i="5"/>
  <c r="F5" i="6"/>
  <c r="D141" i="6"/>
  <c r="D44" i="8"/>
  <c r="H310" i="9"/>
  <c r="G310" i="9"/>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I10" i="9"/>
  <c r="H19" i="9"/>
  <c r="E19" i="9" s="1"/>
  <c r="B19" i="9" s="1"/>
  <c r="G174" i="9"/>
  <c r="E174" i="9" s="1"/>
  <c r="B174" i="9" s="1"/>
  <c r="F89" i="6" l="1"/>
  <c r="C1485" i="1"/>
  <c r="F373" i="4"/>
  <c r="C368" i="1"/>
  <c r="E299" i="4"/>
  <c r="I18" i="3"/>
  <c r="D148" i="1"/>
  <c r="F309" i="4"/>
  <c r="D308" i="4"/>
  <c r="C304" i="1"/>
  <c r="I33" i="3"/>
  <c r="D1538" i="1"/>
  <c r="E24" i="9"/>
  <c r="B24" i="9" s="1"/>
  <c r="F274" i="5"/>
  <c r="C1278" i="1"/>
  <c r="F7" i="4"/>
  <c r="D6" i="4"/>
  <c r="C3" i="1"/>
  <c r="H35" i="3"/>
  <c r="C1571" i="1"/>
  <c r="D1510" i="1"/>
  <c r="I30" i="3"/>
  <c r="F114" i="6"/>
  <c r="B207" i="9"/>
  <c r="G338" i="9"/>
  <c r="E338" i="9" s="1"/>
  <c r="B338" i="9" s="1"/>
  <c r="C1207" i="1"/>
  <c r="D1259" i="1"/>
  <c r="E251" i="5"/>
  <c r="F70" i="5"/>
  <c r="C1075" i="1"/>
  <c r="D69" i="5"/>
  <c r="F88" i="5"/>
  <c r="C1093" i="1"/>
  <c r="G339" i="9"/>
  <c r="E339" i="9" s="1"/>
  <c r="B339" i="9" s="1"/>
  <c r="C1223" i="1"/>
  <c r="C1622" i="1"/>
  <c r="I40" i="3"/>
  <c r="F647" i="4"/>
  <c r="C641" i="1"/>
  <c r="F597" i="4"/>
  <c r="C591" i="1"/>
  <c r="C1555" i="1"/>
  <c r="H34" i="3"/>
  <c r="F273" i="4"/>
  <c r="C269" i="1"/>
  <c r="F466" i="4"/>
  <c r="C460" i="1"/>
  <c r="C149" i="1"/>
  <c r="D152" i="4"/>
  <c r="F354" i="4"/>
  <c r="C349" i="1"/>
  <c r="F106" i="4"/>
  <c r="C102" i="1"/>
  <c r="F571" i="4"/>
  <c r="C565" i="1"/>
  <c r="F125" i="4"/>
  <c r="C121" i="1"/>
  <c r="H1259" i="1"/>
  <c r="F35" i="6"/>
  <c r="C1431" i="1"/>
  <c r="H28" i="3"/>
  <c r="D5" i="7"/>
  <c r="C1539" i="1"/>
  <c r="F536" i="4"/>
  <c r="D535" i="4"/>
  <c r="C530" i="1"/>
  <c r="F134" i="4"/>
  <c r="C130" i="1"/>
  <c r="D360" i="4"/>
  <c r="F177" i="5"/>
  <c r="C1181" i="1"/>
  <c r="H24" i="3"/>
  <c r="D1074" i="1"/>
  <c r="I23" i="3"/>
  <c r="H27" i="3"/>
  <c r="C1401" i="1"/>
  <c r="E430" i="4"/>
  <c r="D485" i="1"/>
  <c r="F584" i="4"/>
  <c r="C578" i="1"/>
  <c r="D251" i="5"/>
  <c r="D176" i="5" s="1"/>
  <c r="F491" i="4"/>
  <c r="C485" i="1"/>
  <c r="F522" i="4"/>
  <c r="C516" i="1"/>
  <c r="E179" i="9"/>
  <c r="B179" i="9" s="1"/>
  <c r="E310" i="9"/>
  <c r="B310" i="9" s="1"/>
  <c r="G1259" i="1"/>
  <c r="F479" i="4"/>
  <c r="C473" i="1"/>
  <c r="F49" i="4"/>
  <c r="C45" i="1"/>
  <c r="E141" i="6"/>
  <c r="E640" i="4"/>
  <c r="D634" i="1" s="1"/>
  <c r="D529" i="1"/>
  <c r="E308" i="4"/>
  <c r="E418" i="4" s="1"/>
  <c r="D413" i="1" s="1"/>
  <c r="F431" i="4"/>
  <c r="D430" i="4"/>
  <c r="C425" i="1"/>
  <c r="D1181" i="1"/>
  <c r="I24" i="3"/>
  <c r="E176" i="5"/>
  <c r="D1180" i="1" s="1"/>
  <c r="F135" i="5"/>
  <c r="C1140" i="1"/>
  <c r="D1012" i="1"/>
  <c r="E6" i="5"/>
  <c r="I22" i="3"/>
  <c r="D355" i="1"/>
  <c r="F12" i="5"/>
  <c r="D7" i="5"/>
  <c r="C1017" i="1"/>
  <c r="F140" i="4"/>
  <c r="C136" i="1"/>
  <c r="E180" i="9"/>
  <c r="B180" i="9" s="1"/>
  <c r="F321" i="4"/>
  <c r="C316" i="1"/>
  <c r="K1481" i="9"/>
  <c r="G344" i="9"/>
  <c r="E344" i="9" s="1"/>
  <c r="B344" i="9" s="1"/>
  <c r="I39" i="3"/>
  <c r="C1621" i="1"/>
  <c r="G343" i="9"/>
  <c r="E343" i="9" s="1"/>
  <c r="F141" i="6"/>
  <c r="H31" i="3"/>
  <c r="C1537" i="1"/>
  <c r="G348" i="9"/>
  <c r="E348"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F176" i="5" l="1"/>
  <c r="C1180" i="1"/>
  <c r="H299" i="9"/>
  <c r="D1011" i="1"/>
  <c r="H460" i="1"/>
  <c r="G460" i="1"/>
  <c r="H1223" i="1"/>
  <c r="G1223" i="1"/>
  <c r="D299" i="4"/>
  <c r="H18" i="3"/>
  <c r="C148" i="1"/>
  <c r="F152" i="4"/>
  <c r="H316" i="1"/>
  <c r="G316" i="1"/>
  <c r="D1537" i="1"/>
  <c r="I31" i="3"/>
  <c r="H304" i="1"/>
  <c r="G304" i="1"/>
  <c r="H1622" i="1"/>
  <c r="G1622" i="1"/>
  <c r="F251" i="5"/>
  <c r="C1255" i="1"/>
  <c r="H25" i="3"/>
  <c r="H1140" i="1"/>
  <c r="G1140" i="1"/>
  <c r="H45" i="1"/>
  <c r="G45" i="1"/>
  <c r="H578" i="1"/>
  <c r="G578" i="1"/>
  <c r="D418" i="4"/>
  <c r="C355" i="1"/>
  <c r="F360" i="4"/>
  <c r="H121" i="1"/>
  <c r="G121" i="1"/>
  <c r="H269" i="1"/>
  <c r="G269" i="1"/>
  <c r="H1093" i="1"/>
  <c r="G1093" i="1"/>
  <c r="H1510" i="1"/>
  <c r="G1510" i="1"/>
  <c r="D417" i="4"/>
  <c r="C303" i="1"/>
  <c r="F308" i="4"/>
  <c r="H1571" i="1"/>
  <c r="G1571" i="1"/>
  <c r="H136" i="1"/>
  <c r="G136" i="1"/>
  <c r="H473" i="1"/>
  <c r="G473" i="1"/>
  <c r="H565" i="1"/>
  <c r="G565" i="1"/>
  <c r="F69" i="5"/>
  <c r="H23" i="3"/>
  <c r="C1074" i="1"/>
  <c r="H485" i="1"/>
  <c r="G485" i="1"/>
  <c r="H130" i="1"/>
  <c r="G130" i="1"/>
  <c r="E639" i="4"/>
  <c r="D633" i="1" s="1"/>
  <c r="D424" i="1"/>
  <c r="H530" i="1"/>
  <c r="G530" i="1"/>
  <c r="H1555" i="1"/>
  <c r="G1555" i="1"/>
  <c r="H1075" i="1"/>
  <c r="G1075" i="1"/>
  <c r="H3" i="1"/>
  <c r="G3" i="1"/>
  <c r="E417" i="4"/>
  <c r="D412" i="1" s="1"/>
  <c r="D303" i="1"/>
  <c r="E422" i="4"/>
  <c r="H1181" i="1"/>
  <c r="G1181" i="1"/>
  <c r="G1401" i="1"/>
  <c r="H1401" i="1"/>
  <c r="F7" i="5"/>
  <c r="H22" i="3"/>
  <c r="D6" i="5"/>
  <c r="C1012" i="1"/>
  <c r="H425" i="1"/>
  <c r="G425" i="1"/>
  <c r="D1255" i="1"/>
  <c r="I25" i="3"/>
  <c r="H368" i="1"/>
  <c r="G368" i="1"/>
  <c r="H1431" i="1"/>
  <c r="G1431" i="1"/>
  <c r="H102" i="1"/>
  <c r="G102" i="1"/>
  <c r="D295" i="1"/>
  <c r="E423" i="4"/>
  <c r="E300" i="4"/>
  <c r="D296" i="1" s="1"/>
  <c r="E301" i="4"/>
  <c r="D297" i="1" s="1"/>
  <c r="D639" i="4"/>
  <c r="C424" i="1"/>
  <c r="F430" i="4"/>
  <c r="H1539" i="1"/>
  <c r="G1539" i="1"/>
  <c r="H349" i="1"/>
  <c r="G349" i="1"/>
  <c r="H641" i="1"/>
  <c r="G641" i="1"/>
  <c r="H1278" i="1"/>
  <c r="G1278" i="1"/>
  <c r="H149" i="1"/>
  <c r="G149" i="1"/>
  <c r="H1017" i="1"/>
  <c r="G1017" i="1"/>
  <c r="D640" i="4"/>
  <c r="C529" i="1"/>
  <c r="F535" i="4"/>
  <c r="H591" i="1"/>
  <c r="G591" i="1"/>
  <c r="H17" i="3"/>
  <c r="C2" i="1"/>
  <c r="D422" i="4"/>
  <c r="F6" i="4"/>
  <c r="D300" i="4"/>
  <c r="H516" i="1"/>
  <c r="G516" i="1"/>
  <c r="G346" i="9"/>
  <c r="E346" i="9" s="1"/>
  <c r="H33" i="3"/>
  <c r="C1538" i="1"/>
  <c r="H1207" i="1"/>
  <c r="G1207" i="1"/>
  <c r="H1485" i="1"/>
  <c r="G1485" i="1"/>
  <c r="B348" i="9"/>
  <c r="E347" i="9"/>
  <c r="H1537" i="1"/>
  <c r="G1537" i="1"/>
  <c r="H9" i="3"/>
  <c r="B343" i="9"/>
  <c r="E342" i="9"/>
  <c r="H1621" i="1"/>
  <c r="G1621" i="1"/>
  <c r="H11" i="3"/>
  <c r="H424" i="1" l="1"/>
  <c r="G424" i="1"/>
  <c r="E643" i="4"/>
  <c r="E424" i="4"/>
  <c r="D419" i="1" s="1"/>
  <c r="D417" i="1"/>
  <c r="H148" i="1"/>
  <c r="G148" i="1"/>
  <c r="F300" i="4"/>
  <c r="C296" i="1"/>
  <c r="F639" i="4"/>
  <c r="C633" i="1"/>
  <c r="H1255" i="1"/>
  <c r="G1255" i="1"/>
  <c r="C295" i="1"/>
  <c r="D301" i="4"/>
  <c r="D423" i="4"/>
  <c r="F299" i="4"/>
  <c r="G2" i="1"/>
  <c r="H2" i="1"/>
  <c r="H355" i="1"/>
  <c r="G355" i="1"/>
  <c r="C1011" i="1"/>
  <c r="G306" i="9"/>
  <c r="E306" i="9" s="1"/>
  <c r="B306" i="9" s="1"/>
  <c r="F6" i="5"/>
  <c r="G299" i="9"/>
  <c r="E299" i="9" s="1"/>
  <c r="H1074" i="1"/>
  <c r="G1074" i="1"/>
  <c r="H303" i="1"/>
  <c r="G303" i="1"/>
  <c r="F418" i="4"/>
  <c r="C413" i="1"/>
  <c r="F422" i="4"/>
  <c r="D643" i="4"/>
  <c r="D424" i="4"/>
  <c r="C417" i="1"/>
  <c r="F417" i="4"/>
  <c r="C412" i="1"/>
  <c r="H1012" i="1"/>
  <c r="G1012" i="1"/>
  <c r="H1538" i="1"/>
  <c r="G1538" i="1"/>
  <c r="H529" i="1"/>
  <c r="G529" i="1"/>
  <c r="H1180" i="1"/>
  <c r="G1180" i="1"/>
  <c r="H20" i="9"/>
  <c r="E644" i="4"/>
  <c r="E425" i="4"/>
  <c r="D420" i="1" s="1"/>
  <c r="D418" i="1"/>
  <c r="B346" i="9"/>
  <c r="E345" i="9"/>
  <c r="I10" i="3" s="1"/>
  <c r="F640" i="4"/>
  <c r="C634" i="1"/>
  <c r="N3" i="9"/>
  <c r="I11" i="3"/>
  <c r="K3" i="9"/>
  <c r="I9" i="3"/>
  <c r="H633" i="1" l="1"/>
  <c r="G633" i="1"/>
  <c r="F424" i="4"/>
  <c r="C419" i="1"/>
  <c r="H8" i="3"/>
  <c r="M3" i="9" s="1"/>
  <c r="G1011" i="1"/>
  <c r="H1011" i="1"/>
  <c r="C637" i="1"/>
  <c r="F643" i="4"/>
  <c r="H296" i="1"/>
  <c r="G296" i="1"/>
  <c r="H413" i="1"/>
  <c r="G413" i="1"/>
  <c r="H634" i="1"/>
  <c r="G634" i="1"/>
  <c r="G20" i="9"/>
  <c r="E20" i="9" s="1"/>
  <c r="B20" i="9" s="1"/>
  <c r="D425" i="4"/>
  <c r="C418" i="1"/>
  <c r="F423" i="4"/>
  <c r="D644" i="4"/>
  <c r="E646" i="4"/>
  <c r="D638" i="1"/>
  <c r="F301" i="4"/>
  <c r="C297" i="1"/>
  <c r="E645" i="4"/>
  <c r="D637" i="1"/>
  <c r="H295" i="1"/>
  <c r="G295" i="1"/>
  <c r="H417" i="1"/>
  <c r="G417" i="1"/>
  <c r="H412" i="1"/>
  <c r="G412" i="1"/>
  <c r="B299" i="9"/>
  <c r="F644" i="4" l="1"/>
  <c r="C638" i="1"/>
  <c r="D646" i="4"/>
  <c r="D645" i="4"/>
  <c r="D640" i="1"/>
  <c r="E650" i="4"/>
  <c r="F425" i="4"/>
  <c r="C420" i="1"/>
  <c r="H334" i="9"/>
  <c r="G334" i="9"/>
  <c r="E334" i="9" s="1"/>
  <c r="H418" i="1"/>
  <c r="G418" i="1"/>
  <c r="G419" i="1"/>
  <c r="H419" i="1"/>
  <c r="D639" i="1"/>
  <c r="E649" i="4"/>
  <c r="G637" i="1"/>
  <c r="H637" i="1"/>
  <c r="H297" i="1"/>
  <c r="G297" i="1"/>
  <c r="B334" i="9" l="1"/>
  <c r="E298" i="9"/>
  <c r="I8" i="3" s="1"/>
  <c r="I20" i="3"/>
  <c r="D644" i="1"/>
  <c r="H420" i="1"/>
  <c r="G420" i="1"/>
  <c r="I19" i="3"/>
  <c r="D643" i="1"/>
  <c r="C640" i="1"/>
  <c r="D650" i="4"/>
  <c r="F646" i="4"/>
  <c r="C639" i="1"/>
  <c r="D649" i="4"/>
  <c r="F645" i="4"/>
  <c r="G297" i="9"/>
  <c r="E297" i="9" s="1"/>
  <c r="B297" i="9" s="1"/>
  <c r="G638" i="1"/>
  <c r="H638" i="1"/>
  <c r="H639" i="1" l="1"/>
  <c r="G639" i="1"/>
  <c r="H7" i="3"/>
  <c r="J3" i="9" s="1"/>
  <c r="G295" i="9" s="1"/>
  <c r="F650" i="4"/>
  <c r="H20" i="3"/>
  <c r="C644" i="1"/>
  <c r="G640" i="1"/>
  <c r="H640" i="1"/>
  <c r="F649" i="4"/>
  <c r="H19" i="3"/>
  <c r="C643" i="1"/>
  <c r="G16" i="9" l="1"/>
  <c r="M15" i="9"/>
  <c r="J6" i="9"/>
  <c r="H295" i="9"/>
  <c r="E295" i="9" s="1"/>
  <c r="G22" i="9"/>
  <c r="K13" i="9"/>
  <c r="J5" i="9"/>
  <c r="I17" i="9"/>
  <c r="J13" i="9"/>
  <c r="I9" i="9"/>
  <c r="I5" i="9"/>
  <c r="G644" i="1"/>
  <c r="H644" i="1"/>
  <c r="J11" i="9"/>
  <c r="K6" i="9"/>
  <c r="I6" i="9"/>
  <c r="H17" i="9"/>
  <c r="I13" i="9"/>
  <c r="K8" i="9"/>
  <c r="H22" i="9"/>
  <c r="I7" i="9"/>
  <c r="K10" i="9"/>
  <c r="H21" i="9"/>
  <c r="G21" i="9"/>
  <c r="K12" i="9"/>
  <c r="I11" i="9"/>
  <c r="L15" i="9"/>
  <c r="F15" i="9" s="1"/>
  <c r="J10" i="9"/>
  <c r="K5" i="9"/>
  <c r="J17" i="9"/>
  <c r="G17" i="9"/>
  <c r="G18" i="9"/>
  <c r="J12" i="9"/>
  <c r="H18" i="9"/>
  <c r="L16" i="9"/>
  <c r="I12" i="9"/>
  <c r="K7" i="9"/>
  <c r="L293" i="9"/>
  <c r="F293" i="9" s="1"/>
  <c r="G643" i="1"/>
  <c r="H643" i="1"/>
  <c r="H15" i="9"/>
  <c r="G15" i="9"/>
  <c r="K9" i="9"/>
  <c r="J9" i="9"/>
  <c r="J8" i="9"/>
  <c r="M16" i="9"/>
  <c r="I8" i="9"/>
  <c r="H16" i="9"/>
  <c r="K11" i="9"/>
  <c r="J7" i="9"/>
  <c r="B293" i="9"/>
  <c r="F23" i="9"/>
  <c r="E11" i="9" l="1"/>
  <c r="B11" i="9" s="1"/>
  <c r="E16" i="9"/>
  <c r="B16" i="9" s="1"/>
  <c r="E12" i="9"/>
  <c r="B12" i="9" s="1"/>
  <c r="E8" i="9"/>
  <c r="B8" i="9" s="1"/>
  <c r="F16" i="9"/>
  <c r="F14" i="9" s="1"/>
  <c r="F3" i="9" s="1"/>
  <c r="E21" i="9"/>
  <c r="B21" i="9" s="1"/>
  <c r="E5" i="9"/>
  <c r="B5" i="9" s="1"/>
  <c r="E7" i="9"/>
  <c r="B7" i="9" s="1"/>
  <c r="E17" i="9"/>
  <c r="B17" i="9" s="1"/>
  <c r="E22" i="9"/>
  <c r="B22" i="9" s="1"/>
  <c r="E6" i="9"/>
  <c r="B6" i="9" s="1"/>
  <c r="E9" i="9"/>
  <c r="B9" i="9" s="1"/>
  <c r="E15" i="9"/>
  <c r="B15" i="9" s="1"/>
  <c r="E13" i="9"/>
  <c r="B13" i="9" s="1"/>
  <c r="E10" i="9"/>
  <c r="B10" i="9" s="1"/>
  <c r="E23" i="9"/>
  <c r="I7" i="3" s="1"/>
  <c r="B295" i="9"/>
  <c r="E18" i="9"/>
  <c r="B18" i="9" s="1"/>
  <c r="E14" i="9" l="1"/>
  <c r="I13" i="3" s="1"/>
  <c r="E4" i="9"/>
  <c r="E3" i="9" s="1"/>
</calcChain>
</file>

<file path=xl/sharedStrings.xml><?xml version="1.0" encoding="utf-8"?>
<sst xmlns="http://schemas.openxmlformats.org/spreadsheetml/2006/main" count="4733" uniqueCount="3656">
  <si>
    <t>Obveznik:</t>
  </si>
  <si>
    <t>15421 - O.Š. LJUBLJANICA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</si>
  <si>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</si>
  <si>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</si>
  <si>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</si>
  <si>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</si>
  <si>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</si>
  <si>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</si>
  <si>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</si>
  <si>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</si>
  <si>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</si>
  <si>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</si>
  <si>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</si>
  <si>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</si>
  <si>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</si>
  <si>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</si>
  <si>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</si>
  <si>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</si>
  <si>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</si>
  <si>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</si>
  <si>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</si>
  <si>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</si>
  <si>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</si>
  <si>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</si>
  <si>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</si>
  <si>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</si>
  <si>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</si>
  <si>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</si>
  <si>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</si>
  <si>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</si>
  <si>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</si>
  <si>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</si>
  <si>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</si>
  <si>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</si>
  <si>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</si>
  <si>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</si>
  <si>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</si>
  <si>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</si>
  <si>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</si>
  <si>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</si>
  <si>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</si>
  <si>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</si>
  <si>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</si>
  <si>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</si>
  <si>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</si>
  <si>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</si>
  <si>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</si>
  <si>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</si>
  <si>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</si>
  <si>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</si>
  <si>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</si>
  <si>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</si>
  <si>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</si>
  <si>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</si>
  <si>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</si>
  <si>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</si>
  <si>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</si>
  <si>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</si>
  <si>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</si>
  <si>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</si>
  <si>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</si>
  <si>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</si>
  <si>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</si>
  <si>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</si>
  <si>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</si>
  <si>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</si>
  <si>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</si>
  <si>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</si>
  <si>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</si>
  <si>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</si>
  <si>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</si>
  <si>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</si>
  <si>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</si>
  <si>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</si>
  <si>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</si>
  <si>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</si>
  <si>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</si>
  <si>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</si>
  <si>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</si>
  <si>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</si>
  <si>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</si>
  <si>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</si>
  <si>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</si>
  <si>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</si>
  <si>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</si>
  <si>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</si>
  <si>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</si>
  <si>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</si>
  <si>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</si>
  <si>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</si>
  <si>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</si>
  <si>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</si>
  <si>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</si>
  <si>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</si>
  <si>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</si>
  <si>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</si>
  <si>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</si>
  <si>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</si>
  <si>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</si>
  <si>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</si>
  <si>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</si>
  <si>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</si>
  <si>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</si>
  <si>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</si>
  <si>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</si>
  <si>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</si>
  <si>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</si>
  <si>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</si>
  <si>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</si>
  <si>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</si>
  <si>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</si>
  <si>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</si>
  <si>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</si>
  <si>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</si>
  <si>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</si>
  <si>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</si>
  <si>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</si>
  <si>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</si>
  <si>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</si>
  <si>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</si>
  <si>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</si>
  <si>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</si>
  <si>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</si>
  <si>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</si>
  <si>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</si>
  <si>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</si>
  <si>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</si>
  <si>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</si>
  <si>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</si>
  <si>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</si>
  <si>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</si>
  <si>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</si>
  <si>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</si>
  <si>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</si>
  <si>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</si>
  <si>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</si>
  <si>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</si>
  <si>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</si>
  <si>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</si>
  <si>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</si>
  <si>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</si>
  <si>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</si>
  <si>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</si>
  <si>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</si>
  <si>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</si>
  <si>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</si>
  <si>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</si>
  <si>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</si>
  <si>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</si>
  <si>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</si>
  <si>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</si>
  <si>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</si>
  <si>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</si>
  <si>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</si>
  <si>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</si>
  <si>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</si>
  <si>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</si>
  <si>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</si>
  <si>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</si>
  <si>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</si>
  <si>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</si>
  <si>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</si>
  <si>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</si>
  <si>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</si>
  <si>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</si>
  <si>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</si>
  <si>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</si>
  <si>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</si>
  <si>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</si>
  <si>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</si>
  <si>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</si>
  <si>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</si>
  <si>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</si>
  <si>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</si>
  <si>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</si>
  <si>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</si>
  <si>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</si>
  <si>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</si>
  <si>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</si>
  <si>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</si>
  <si>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</si>
  <si>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</si>
  <si>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</si>
  <si>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</si>
  <si>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</si>
  <si>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</si>
  <si>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</si>
  <si>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</si>
  <si>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</si>
  <si>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</si>
  <si>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</si>
  <si>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</si>
  <si>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</si>
  <si>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</si>
  <si>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</si>
  <si>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</si>
  <si>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</si>
  <si>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</si>
  <si>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</si>
  <si>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</si>
  <si>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</si>
  <si>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</si>
  <si>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</si>
  <si>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</si>
  <si>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</si>
  <si>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</si>
  <si>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</si>
  <si>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</si>
  <si>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</si>
  <si>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</si>
  <si>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</si>
  <si>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</si>
  <si>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</si>
  <si>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</si>
  <si>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</si>
  <si>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</si>
  <si>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</si>
  <si>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</si>
  <si>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</si>
  <si>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</si>
  <si>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</si>
  <si>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</si>
  <si>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</si>
  <si>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</si>
  <si>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</si>
  <si>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</si>
  <si>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</si>
  <si>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</si>
  <si>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</si>
  <si>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</si>
  <si>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</si>
  <si>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</si>
  <si>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</si>
  <si>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</si>
  <si>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</si>
  <si>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</si>
  <si>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</si>
  <si>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</si>
  <si>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</si>
  <si>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</si>
  <si>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</si>
  <si>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</si>
  <si>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</si>
  <si>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</si>
  <si>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</si>
  <si>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</si>
  <si>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</si>
  <si>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</si>
  <si>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</si>
  <si>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</si>
  <si>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</si>
  <si>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</si>
  <si>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</si>
  <si>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</si>
  <si>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</si>
  <si>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</si>
  <si>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</si>
  <si>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</si>
  <si>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</si>
  <si>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</si>
  <si>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</si>
  <si>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</si>
  <si>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</si>
  <si>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</si>
  <si>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</si>
  <si>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</si>
  <si>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</si>
  <si>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</si>
  <si>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</si>
  <si>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</si>
  <si>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</si>
  <si>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</si>
  <si>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</si>
  <si>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</si>
  <si>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</si>
  <si>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</si>
  <si>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</si>
  <si>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</si>
  <si>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</si>
  <si>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</si>
  <si>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</si>
  <si>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</si>
  <si>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</si>
  <si>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</si>
  <si>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</si>
  <si>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</si>
  <si>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</si>
  <si>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</si>
  <si>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</si>
  <si>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</si>
  <si>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</si>
  <si>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</si>
  <si>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</si>
  <si>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</si>
  <si>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</si>
  <si>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</si>
  <si>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</si>
  <si>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</si>
  <si>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</si>
  <si>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</si>
  <si>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</si>
  <si>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</si>
  <si>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</si>
  <si>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</si>
  <si>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</si>
  <si>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</si>
  <si>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</si>
  <si>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</si>
  <si>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</si>
  <si>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</si>
  <si>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</si>
  <si>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</si>
  <si>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</si>
  <si>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</si>
  <si>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</si>
  <si>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</si>
  <si>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</si>
  <si>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</si>
  <si>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</si>
  <si>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</si>
  <si>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</si>
  <si>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</si>
  <si>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</si>
  <si>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</si>
  <si>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</si>
  <si>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</si>
  <si>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</si>
  <si>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</si>
  <si>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</si>
  <si>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</si>
  <si>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</si>
  <si>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</si>
  <si>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</si>
  <si>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</si>
  <si>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</si>
  <si>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</si>
  <si>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</si>
  <si>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</si>
  <si>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</si>
  <si>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</si>
  <si>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</si>
  <si>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</si>
  <si>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</si>
  <si>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</si>
  <si>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</si>
  <si>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</si>
  <si>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</si>
  <si>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</si>
  <si>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</si>
  <si>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</si>
  <si>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</si>
  <si>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</si>
  <si>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</si>
  <si>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</si>
  <si>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</si>
  <si>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</si>
  <si>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</si>
  <si>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</si>
  <si>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</si>
  <si>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</si>
  <si>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</si>
  <si>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</si>
  <si>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</si>
  <si>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</si>
  <si>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</si>
  <si>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</si>
  <si>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</si>
  <si>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</si>
  <si>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</si>
  <si>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</si>
  <si>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</si>
  <si>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</si>
  <si>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</si>
  <si>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</si>
  <si>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</si>
  <si>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</si>
  <si>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</si>
  <si>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</si>
  <si>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</si>
  <si>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</si>
  <si>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</si>
  <si>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</si>
  <si>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</si>
  <si>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</si>
  <si>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</si>
  <si>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</si>
  <si>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</si>
  <si>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</si>
  <si>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</si>
  <si>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</si>
  <si>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</si>
  <si>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</si>
  <si>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</si>
  <si>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</si>
  <si>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</si>
  <si>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</si>
  <si>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</si>
  <si>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</si>
  <si>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</si>
  <si>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</si>
  <si>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</si>
  <si>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</si>
  <si>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</si>
  <si>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</si>
  <si>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</si>
  <si>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</si>
  <si>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</si>
  <si>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</si>
  <si>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</si>
  <si>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</si>
  <si>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</si>
  <si>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</si>
  <si>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</si>
  <si>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</si>
  <si>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</si>
  <si>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</si>
  <si>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</si>
  <si>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</si>
  <si>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</si>
  <si>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</si>
  <si>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</si>
  <si>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</si>
  <si>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</si>
  <si>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</si>
  <si>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</si>
  <si>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</si>
  <si>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</si>
  <si>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</si>
  <si>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</si>
  <si>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</si>
  <si>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</si>
  <si>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</si>
  <si>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</si>
  <si>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</si>
  <si>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</si>
  <si>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</si>
  <si>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</si>
  <si>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</si>
  <si>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</si>
  <si>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</si>
  <si>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</si>
  <si>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</si>
  <si>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</si>
  <si>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</si>
  <si>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</si>
  <si>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</si>
  <si>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</si>
  <si>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</si>
  <si>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</si>
  <si>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</si>
  <si>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</si>
  <si>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</si>
  <si>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</si>
  <si>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</si>
  <si>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</si>
  <si>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</si>
  <si>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</si>
  <si>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</si>
  <si>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</si>
  <si>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</si>
  <si>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</si>
  <si>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</si>
  <si>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</si>
  <si>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</si>
  <si>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</si>
  <si>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</si>
  <si>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</si>
  <si>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</si>
  <si>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</si>
  <si>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</si>
  <si>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</si>
  <si>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</si>
  <si>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</si>
  <si>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</si>
  <si>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</si>
  <si>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</si>
  <si>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</si>
  <si>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</si>
  <si>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</si>
  <si>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</si>
  <si>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</si>
  <si>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</si>
  <si>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</si>
  <si>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</si>
  <si>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</si>
  <si>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</si>
  <si>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</si>
  <si>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</si>
  <si>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</si>
  <si>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</si>
  <si>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</si>
  <si>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</si>
  <si>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</si>
  <si>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</si>
  <si>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</si>
  <si>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</si>
  <si>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</si>
  <si>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</si>
  <si>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</si>
  <si>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</si>
  <si>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</si>
  <si>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</si>
  <si>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</si>
  <si>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</si>
  <si>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</si>
  <si>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</si>
  <si>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</si>
  <si>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</si>
  <si>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</si>
  <si>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</si>
  <si>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</si>
  <si>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</si>
  <si>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</si>
  <si>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</si>
  <si>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</si>
  <si>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</si>
  <si>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</si>
  <si>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</si>
  <si>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</si>
  <si>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</si>
  <si>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</si>
  <si>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</si>
  <si>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</si>
  <si>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</si>
  <si>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</si>
  <si>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</si>
  <si>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</si>
  <si>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</si>
  <si>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</si>
  <si>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</si>
  <si>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</si>
  <si>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</si>
  <si>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</si>
  <si>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</si>
  <si>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</si>
  <si>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</si>
  <si>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</si>
  <si>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</si>
  <si>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</si>
  <si>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</si>
  <si>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</si>
  <si>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</si>
  <si>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</si>
  <si>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</si>
  <si>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</si>
  <si>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</si>
  <si>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</si>
  <si>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</si>
  <si>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</si>
  <si>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</si>
  <si>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</si>
  <si>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</si>
  <si>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</si>
  <si>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</si>
  <si>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</si>
  <si>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</si>
  <si>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</si>
  <si>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</si>
  <si>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</si>
  <si>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</si>
  <si>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</si>
  <si>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</si>
  <si>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</si>
  <si>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</si>
  <si>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</si>
  <si>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</si>
  <si>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</si>
  <si>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</si>
  <si>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</si>
  <si>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</si>
  <si>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</si>
  <si>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</si>
  <si>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</si>
  <si>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</si>
  <si>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</si>
  <si>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</si>
  <si>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</si>
  <si>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</si>
  <si>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</si>
  <si>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</si>
  <si>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</si>
  <si>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</si>
  <si>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</si>
  <si>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</si>
  <si>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</si>
  <si>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</si>
  <si>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</si>
  <si>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</si>
  <si>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</si>
  <si>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</si>
  <si>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</si>
  <si>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</si>
  <si>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</si>
  <si>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</si>
  <si>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</si>
  <si>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</si>
  <si>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</si>
  <si>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</si>
  <si>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</si>
  <si>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</si>
  <si>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</si>
  <si>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</si>
  <si>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</si>
  <si>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</si>
  <si>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</si>
  <si>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</si>
  <si>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</si>
  <si>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</si>
  <si>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</si>
  <si>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</si>
  <si>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</si>
  <si>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</si>
  <si>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</si>
  <si>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</si>
  <si>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</si>
  <si>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</si>
  <si>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</si>
  <si>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</si>
  <si>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</si>
  <si>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</si>
  <si>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</si>
  <si>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</si>
  <si>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</si>
  <si>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</si>
  <si>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</si>
  <si>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</si>
  <si>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</si>
  <si>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</si>
  <si>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</si>
  <si>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</si>
  <si>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</si>
  <si>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</si>
  <si>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</si>
  <si>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</si>
  <si>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</si>
  <si>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</si>
  <si>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</si>
  <si>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</si>
  <si>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</si>
  <si>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</si>
  <si>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</si>
  <si>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</si>
  <si>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</si>
  <si>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</si>
  <si>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</si>
  <si>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</si>
  <si>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</si>
  <si>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</si>
  <si>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</si>
  <si>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</si>
  <si>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</si>
  <si>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</si>
  <si>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</si>
  <si>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</si>
  <si>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</si>
  <si>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</si>
  <si>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</si>
  <si>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</si>
  <si>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</si>
  <si>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</si>
  <si>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</si>
  <si>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</si>
  <si>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</si>
  <si>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</si>
  <si>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</si>
  <si>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</si>
  <si>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</si>
  <si>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</si>
  <si>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</si>
  <si>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</si>
  <si>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</si>
  <si>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</si>
  <si>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</si>
  <si>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</si>
  <si>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</si>
  <si>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</si>
  <si>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</si>
  <si>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</si>
  <si>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</si>
  <si>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</si>
  <si>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</si>
  <si>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</si>
  <si>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</si>
  <si>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</si>
  <si>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</si>
  <si>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</si>
  <si>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</si>
  <si>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</si>
  <si>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</si>
  <si>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</si>
  <si>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</si>
  <si>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</si>
  <si>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</si>
  <si>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</si>
  <si>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</si>
  <si>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</si>
  <si>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</si>
  <si>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</si>
  <si>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</si>
  <si>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</si>
  <si>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</si>
  <si>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</si>
  <si>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</si>
  <si>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</si>
  <si>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</si>
  <si>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</si>
  <si>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</si>
  <si>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</si>
  <si>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</si>
  <si>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</si>
  <si>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</si>
  <si>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</si>
  <si>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</si>
  <si>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</si>
  <si>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</si>
  <si>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</si>
  <si>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</si>
  <si>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</si>
  <si>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</si>
  <si>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</si>
  <si>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</si>
  <si>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</si>
  <si>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</si>
  <si>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</si>
  <si>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</si>
  <si>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</si>
  <si>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</si>
  <si>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</si>
  <si>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</si>
  <si>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</si>
  <si>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</si>
  <si>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</si>
  <si>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</si>
  <si>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</si>
  <si>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</si>
  <si>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</si>
  <si>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</si>
  <si>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</si>
  <si>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</si>
  <si>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</si>
  <si>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</si>
  <si>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</si>
  <si>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</si>
  <si>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</si>
  <si>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</si>
  <si>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</si>
  <si>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</si>
  <si>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</si>
  <si>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</si>
  <si>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</si>
  <si>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</si>
  <si>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</si>
  <si>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</si>
  <si>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</si>
  <si>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</si>
  <si>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</si>
  <si>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</si>
  <si>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</si>
  <si>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</si>
  <si>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</si>
  <si>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</si>
  <si>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</si>
  <si>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</si>
  <si>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</si>
  <si>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</si>
  <si>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</si>
  <si>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</si>
  <si>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</si>
  <si>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</si>
  <si>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</si>
  <si>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</si>
  <si>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</si>
  <si>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</si>
  <si>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</si>
  <si>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</si>
  <si>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</si>
  <si>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</si>
  <si>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</si>
  <si>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</si>
  <si>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</si>
  <si>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</si>
  <si>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</si>
  <si>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</si>
  <si>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</si>
  <si>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</si>
  <si>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</si>
  <si>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</si>
  <si>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</si>
  <si>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</si>
  <si>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</si>
  <si>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</si>
  <si>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</si>
  <si>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</si>
  <si>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</si>
  <si>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</si>
  <si>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</si>
  <si>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</si>
  <si>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</si>
  <si>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</si>
  <si>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</si>
  <si>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</si>
  <si>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</si>
  <si>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</si>
  <si>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</si>
  <si>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</si>
  <si>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</si>
  <si>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</si>
  <si>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</si>
  <si>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</si>
  <si>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</si>
  <si>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</si>
  <si>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</si>
  <si>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</si>
  <si>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</si>
  <si>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</si>
  <si>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</si>
  <si>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</si>
  <si>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</si>
  <si>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</si>
  <si>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</si>
  <si>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</si>
  <si>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</si>
  <si>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</si>
  <si>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</si>
  <si>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</si>
  <si>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</si>
  <si>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</si>
  <si>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</si>
  <si>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</si>
  <si>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</si>
  <si>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</si>
  <si>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</si>
  <si>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</si>
  <si>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</si>
  <si>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</si>
  <si>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</si>
  <si>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</si>
  <si>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</si>
  <si>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</si>
  <si>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</si>
  <si>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</si>
  <si>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</si>
  <si>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</si>
  <si>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</si>
  <si>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</si>
  <si>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</si>
  <si>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</si>
  <si>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</si>
  <si>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</si>
  <si>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</si>
  <si>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</si>
  <si>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</si>
  <si>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</si>
  <si>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</si>
  <si>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</si>
  <si>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</si>
  <si>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</si>
  <si>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</si>
  <si>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</si>
  <si>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</si>
  <si>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</si>
  <si>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</si>
  <si>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</si>
  <si>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</si>
  <si>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</si>
  <si>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</si>
  <si>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</si>
  <si>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</si>
  <si>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</si>
  <si>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</si>
  <si>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</si>
  <si>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</si>
  <si>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</si>
  <si>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</si>
  <si>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</si>
  <si>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</si>
  <si>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</si>
  <si>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</si>
  <si>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</si>
  <si>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</si>
  <si>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</si>
  <si>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</si>
  <si>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</si>
  <si>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</si>
  <si>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</si>
  <si>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</si>
  <si>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</si>
  <si>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</si>
  <si>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</si>
  <si>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</si>
  <si>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</si>
  <si>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</si>
  <si>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</si>
  <si>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</si>
  <si>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</si>
  <si>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</si>
  <si>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</si>
  <si>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</si>
  <si>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</si>
  <si>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</si>
  <si>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</si>
  <si>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</si>
  <si>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</si>
  <si>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</si>
  <si>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</si>
  <si>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</si>
  <si>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</si>
  <si>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</si>
  <si>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</si>
  <si>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</si>
  <si>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</si>
  <si>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</si>
  <si>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</si>
  <si>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</si>
  <si>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</si>
  <si>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</si>
  <si>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</si>
  <si>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</si>
  <si>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</si>
  <si>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</si>
  <si>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</si>
  <si>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</si>
  <si>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</si>
  <si>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</si>
  <si>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</si>
  <si>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</si>
  <si>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</si>
  <si>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</si>
  <si>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</si>
  <si>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</si>
  <si>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</si>
  <si>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</si>
  <si>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</si>
  <si>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</si>
  <si>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</si>
  <si>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</si>
  <si>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</si>
  <si>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</si>
  <si>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</si>
  <si>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</si>
  <si>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</si>
  <si>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</si>
  <si>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</si>
  <si>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</si>
  <si>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</si>
  <si>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</si>
  <si>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</si>
  <si>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</si>
  <si>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</si>
  <si>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</si>
  <si>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</si>
  <si>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</si>
  <si>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</si>
  <si>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</si>
  <si>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</si>
  <si>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</si>
  <si>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</si>
  <si>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</si>
  <si>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</si>
  <si>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</si>
  <si>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</si>
  <si>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</si>
  <si>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</si>
  <si>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</si>
  <si>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</si>
  <si>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</si>
  <si>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</si>
  <si>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</si>
  <si>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</si>
  <si>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</si>
  <si>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</si>
  <si>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</si>
  <si>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</si>
  <si>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</si>
  <si>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</si>
  <si>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</si>
  <si>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</si>
  <si>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</si>
  <si>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</si>
  <si>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</si>
  <si>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</si>
  <si>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</si>
  <si>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</si>
  <si>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</si>
  <si>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</si>
  <si>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</si>
  <si>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</si>
  <si>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</si>
  <si>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</si>
  <si>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</si>
  <si>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</si>
  <si>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</si>
  <si>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</si>
  <si>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</si>
  <si>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</si>
  <si>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</si>
  <si>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</si>
  <si>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</si>
  <si>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</si>
  <si>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</si>
  <si>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</si>
  <si>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</si>
  <si>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</si>
  <si>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</si>
  <si>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</si>
  <si>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</si>
  <si>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</si>
  <si>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</si>
  <si>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</si>
  <si>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</si>
  <si>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</si>
  <si>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</si>
  <si>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</si>
  <si>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</si>
  <si>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</si>
  <si>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</si>
  <si>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</si>
  <si>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</si>
  <si>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</si>
  <si>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</si>
  <si>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</si>
  <si>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</si>
  <si>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</si>
  <si>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</si>
  <si>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</si>
  <si>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</si>
  <si>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</si>
  <si>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</si>
  <si>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</si>
  <si>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</si>
  <si>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</si>
  <si>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</si>
  <si>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</si>
  <si>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</si>
  <si>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</si>
  <si>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</si>
  <si>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</si>
  <si>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</si>
  <si>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</si>
  <si>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</si>
  <si>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</si>
  <si>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</si>
  <si>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</si>
  <si>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</si>
  <si>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</si>
  <si>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</si>
  <si>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</si>
  <si>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</si>
  <si>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</si>
  <si>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</si>
  <si>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</si>
  <si>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</si>
  <si>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</si>
  <si>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</si>
  <si>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</si>
  <si>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</si>
  <si>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</si>
  <si>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</si>
  <si>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</si>
  <si>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</si>
  <si>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</si>
  <si>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</si>
  <si>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</si>
  <si>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</si>
  <si>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</si>
  <si>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</si>
  <si>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</si>
  <si>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</si>
  <si>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</si>
  <si>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</si>
  <si>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</si>
  <si>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</si>
  <si>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</si>
  <si>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</si>
  <si>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</si>
  <si>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</si>
  <si>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</si>
  <si>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</si>
  <si>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</si>
  <si>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</si>
  <si>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</si>
  <si>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</si>
  <si>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</si>
  <si>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</si>
  <si>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</si>
  <si>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</si>
  <si>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</si>
  <si>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</si>
  <si>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</si>
  <si>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</si>
  <si>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</si>
  <si>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</si>
  <si>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</si>
  <si>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</si>
  <si>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</si>
  <si>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</si>
  <si>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</si>
  <si>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</si>
  <si>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</si>
  <si>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</si>
  <si>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</si>
  <si>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</si>
  <si>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</si>
  <si>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</si>
  <si>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</si>
  <si>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</si>
  <si>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</si>
  <si>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</si>
  <si>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</si>
  <si>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</si>
  <si>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</si>
  <si>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</si>
  <si>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</si>
  <si>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</si>
  <si>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</si>
  <si>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</si>
  <si>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</si>
  <si>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</si>
  <si>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</si>
  <si>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</si>
  <si>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</si>
  <si>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</si>
  <si>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</si>
  <si>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</si>
  <si>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</si>
  <si>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</si>
  <si>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</si>
  <si>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</si>
  <si>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</si>
  <si>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</si>
  <si>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</si>
  <si>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</si>
  <si>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</si>
  <si>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</si>
  <si>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</si>
  <si>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</si>
  <si>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</si>
  <si>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</si>
  <si>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</si>
  <si>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</si>
  <si>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</si>
  <si>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</si>
  <si>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</si>
  <si>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</si>
  <si>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</si>
  <si>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</si>
  <si>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</si>
  <si>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</si>
  <si>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</si>
  <si>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</si>
  <si>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</si>
  <si>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</si>
  <si>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</si>
  <si>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</si>
  <si>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</si>
  <si>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</si>
  <si>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</si>
  <si>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</si>
  <si>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</si>
  <si>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</si>
  <si>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</si>
  <si>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</si>
  <si>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</si>
  <si>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</si>
  <si>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</si>
  <si>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</si>
  <si>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</si>
  <si>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</si>
  <si>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</si>
  <si>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</si>
  <si>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</si>
  <si>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</si>
  <si>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</si>
  <si>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</si>
  <si>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</si>
  <si>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</si>
  <si>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</si>
  <si>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</si>
  <si>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</si>
  <si>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</si>
  <si>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</si>
  <si>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</si>
  <si>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</si>
  <si>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</si>
  <si>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</si>
  <si>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</si>
  <si>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</si>
  <si>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</si>
  <si>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</si>
  <si>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</si>
  <si>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</si>
  <si>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</si>
  <si>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</si>
  <si>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</si>
  <si>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</si>
  <si>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</si>
  <si>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</si>
  <si>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</si>
  <si>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</si>
  <si>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</si>
  <si>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</si>
  <si>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</si>
  <si>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</si>
  <si>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</si>
  <si>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</si>
  <si>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</si>
  <si>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</si>
  <si>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</si>
  <si>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</si>
  <si>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</si>
  <si>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</si>
  <si>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</si>
  <si>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</si>
  <si>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</si>
  <si>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</si>
  <si>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</si>
  <si>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</si>
  <si>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</si>
  <si>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</si>
  <si>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</si>
  <si>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</si>
  <si>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</si>
  <si>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</si>
  <si>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</si>
  <si>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</si>
  <si>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</si>
  <si>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</si>
  <si>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</si>
  <si>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</si>
  <si>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</si>
  <si>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</si>
  <si>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</si>
  <si>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</si>
  <si>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</si>
  <si>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</si>
  <si>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</si>
  <si>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</si>
  <si>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</si>
  <si>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</si>
  <si>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</si>
  <si>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</si>
  <si>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</si>
  <si>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</si>
  <si>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</si>
  <si>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</si>
  <si>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</si>
  <si>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</si>
  <si>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</si>
  <si>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</si>
  <si>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</si>
  <si>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</si>
  <si>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</si>
  <si>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</si>
  <si>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</si>
  <si>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</si>
  <si>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</si>
  <si>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</si>
  <si>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</si>
  <si>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</si>
  <si>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</si>
  <si>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</si>
  <si>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</si>
  <si>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</si>
  <si>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</si>
  <si>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</si>
  <si>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</si>
  <si>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</si>
  <si>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</si>
  <si>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</si>
  <si>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</si>
  <si>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</si>
  <si>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</si>
  <si>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</si>
  <si>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</si>
  <si>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</si>
  <si>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</si>
  <si>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</si>
  <si>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</si>
  <si>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</si>
  <si>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</si>
  <si>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</si>
  <si>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</si>
  <si>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</si>
  <si>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</si>
  <si>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</si>
  <si>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</si>
  <si>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</si>
  <si>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</si>
  <si>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</si>
  <si>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</si>
  <si>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</si>
  <si>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</si>
  <si>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</si>
  <si>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</si>
  <si>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</si>
  <si>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</si>
  <si>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</si>
  <si>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</si>
  <si>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</si>
  <si>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</si>
  <si>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</si>
  <si>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</si>
  <si>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</si>
  <si>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</si>
  <si>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</si>
  <si>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</si>
  <si>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</si>
  <si>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</si>
  <si>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</si>
  <si>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</si>
  <si>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</si>
  <si>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</si>
  <si>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</si>
  <si>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</si>
  <si>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</si>
  <si>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</si>
  <si>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</si>
  <si>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</si>
  <si>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</si>
  <si>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</si>
  <si>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</si>
  <si>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</si>
  <si>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</si>
  <si>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</si>
  <si>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</si>
  <si>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</si>
  <si>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</si>
  <si>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</si>
  <si>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</si>
  <si>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</si>
  <si>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</si>
  <si>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</si>
  <si>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</si>
  <si>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</si>
  <si>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</si>
  <si>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</si>
  <si>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</si>
  <si>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</si>
  <si>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</si>
  <si>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</si>
  <si>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</si>
  <si>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</si>
  <si>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</si>
  <si>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</si>
  <si>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</si>
  <si>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</si>
  <si>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</si>
  <si>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</si>
  <si>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</si>
  <si>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</si>
  <si>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</si>
  <si>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</si>
  <si>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</si>
  <si>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</si>
  <si>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</si>
  <si>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</si>
  <si>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</si>
  <si>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</si>
  <si>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</si>
  <si>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</si>
  <si>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</si>
  <si>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</si>
  <si>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</si>
  <si>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</si>
  <si>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</si>
  <si>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</si>
  <si>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</si>
  <si>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</si>
  <si>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</si>
  <si>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</si>
  <si>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</si>
  <si>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</si>
  <si>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</si>
  <si>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</si>
  <si>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</si>
  <si>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</si>
  <si>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</si>
  <si>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</si>
  <si>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</si>
  <si>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</si>
  <si>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</si>
  <si>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</si>
  <si>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</si>
  <si>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</si>
  <si>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</si>
  <si>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</si>
  <si>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</si>
  <si>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</si>
  <si>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</si>
  <si>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</si>
  <si>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</si>
  <si>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</si>
  <si>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</si>
  <si>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</si>
  <si>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</si>
  <si>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</si>
  <si>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</si>
  <si>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</si>
  <si>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</si>
  <si>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</si>
  <si>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</si>
  <si>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</si>
  <si>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</si>
  <si>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</si>
  <si>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</si>
  <si>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</si>
  <si>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</si>
  <si>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</si>
  <si>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</si>
  <si>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</si>
  <si>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</si>
  <si>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</si>
  <si>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</si>
  <si>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</si>
  <si>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</si>
  <si>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</si>
  <si>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</si>
  <si>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</si>
  <si>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</si>
  <si>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</si>
  <si>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</si>
  <si>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</si>
  <si>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</si>
  <si>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</si>
  <si>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</si>
  <si>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</si>
  <si>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</si>
  <si>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</si>
  <si>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</si>
  <si>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</si>
  <si>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</si>
  <si>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</si>
  <si>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</si>
  <si>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</si>
  <si>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</si>
  <si>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</si>
  <si>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</si>
  <si>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</si>
  <si>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</si>
  <si>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</si>
  <si>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</si>
  <si>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</si>
  <si>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</si>
  <si>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</si>
  <si>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</si>
  <si>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</si>
  <si>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</si>
  <si>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</si>
  <si>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</si>
  <si>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</si>
  <si>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</si>
  <si>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</si>
  <si>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</si>
  <si>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</si>
  <si>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</si>
  <si>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</si>
  <si>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</si>
  <si>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</si>
  <si>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</si>
  <si>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</si>
  <si>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</si>
  <si>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</si>
  <si>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</si>
  <si>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</si>
  <si>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</si>
  <si>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</si>
  <si>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</si>
  <si>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</si>
  <si>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</si>
  <si>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</si>
  <si>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</si>
  <si>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</si>
  <si>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</si>
  <si>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</si>
  <si>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</si>
  <si>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</si>
  <si>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</si>
  <si>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</si>
  <si>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</si>
  <si>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</si>
  <si>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</si>
  <si>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</si>
  <si>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</si>
  <si>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</si>
  <si>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</si>
  <si>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</si>
  <si>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</si>
  <si>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</si>
  <si>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</si>
  <si>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</si>
  <si>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</si>
  <si>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</si>
  <si>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</si>
  <si>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</si>
  <si>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</si>
  <si>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</si>
  <si>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</si>
  <si>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</si>
  <si>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</si>
  <si>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</si>
  <si>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</si>
  <si>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</si>
  <si>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</si>
  <si>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</si>
  <si>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</si>
  <si>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</si>
  <si>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</si>
  <si>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</si>
  <si>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</si>
  <si>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</si>
  <si>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</si>
  <si>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</si>
  <si>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</si>
  <si>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</si>
  <si>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</si>
  <si>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</si>
  <si>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</si>
  <si>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</si>
  <si>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</si>
  <si>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</si>
  <si>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</si>
  <si>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</si>
  <si>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</si>
  <si>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</si>
  <si>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</si>
  <si>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</si>
  <si>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</si>
  <si>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</si>
  <si>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</si>
  <si>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</si>
  <si>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</si>
  <si>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</si>
  <si>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</si>
  <si>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</si>
  <si>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</si>
  <si>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</si>
  <si>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</si>
  <si>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</si>
  <si>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</si>
  <si>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</si>
  <si>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</si>
  <si>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</si>
  <si>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</si>
  <si>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</si>
  <si>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</si>
  <si>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</si>
  <si>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</si>
  <si>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</si>
  <si>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</si>
  <si>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</si>
  <si>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</si>
  <si>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</si>
  <si>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</si>
  <si>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</si>
  <si>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</si>
  <si>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</si>
  <si>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</si>
  <si>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</si>
  <si>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</si>
  <si>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</si>
  <si>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</si>
  <si>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</si>
  <si>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</si>
  <si>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</si>
  <si>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</si>
  <si>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</si>
  <si>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</si>
  <si>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</si>
  <si>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</si>
  <si>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</si>
  <si>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</si>
  <si>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</si>
  <si>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</si>
  <si>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</si>
  <si>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</si>
  <si>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</si>
  <si>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</si>
  <si>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</si>
  <si>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</si>
  <si>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</si>
  <si>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</si>
  <si>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</si>
  <si>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</si>
  <si>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</si>
  <si>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</si>
  <si>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</si>
  <si>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</si>
  <si>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</si>
  <si>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</si>
  <si>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</si>
  <si>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</si>
  <si>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</si>
  <si>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</si>
  <si>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</si>
  <si>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</si>
  <si>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</si>
  <si>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</si>
  <si>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</si>
  <si>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</si>
  <si>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</si>
  <si>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</si>
  <si>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</si>
  <si>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</si>
  <si>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</si>
  <si>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</si>
  <si>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</si>
  <si>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</si>
  <si>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</si>
  <si>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</si>
  <si>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</si>
  <si>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</si>
  <si>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</si>
  <si>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</si>
  <si>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</si>
  <si>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</si>
  <si>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</si>
  <si>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</si>
  <si>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</si>
  <si>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</si>
  <si>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</si>
  <si>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</si>
  <si>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</si>
  <si>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</si>
  <si>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</si>
  <si>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</si>
  <si>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</si>
  <si>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</si>
  <si>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</si>
  <si>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</si>
  <si>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</si>
  <si>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</si>
  <si>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</si>
  <si>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</si>
  <si>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</si>
  <si>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</si>
  <si>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</si>
  <si>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</si>
  <si>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</si>
  <si>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</si>
  <si>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</si>
  <si>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</si>
  <si>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</si>
  <si>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</si>
  <si>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</si>
  <si>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</si>
  <si>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</si>
  <si>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</si>
  <si>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</si>
  <si>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</si>
  <si>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</si>
  <si>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</si>
  <si>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</si>
  <si>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</si>
  <si>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</si>
  <si>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</si>
  <si>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</si>
  <si>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</si>
  <si>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</si>
  <si>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</si>
  <si>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</si>
  <si>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</si>
  <si>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</si>
  <si>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</si>
  <si>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</si>
  <si>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</si>
  <si>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</si>
  <si>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</si>
  <si>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</si>
  <si>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</si>
  <si>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</si>
  <si>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</si>
  <si>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</si>
  <si>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</si>
  <si>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</si>
  <si>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</si>
  <si>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</si>
  <si>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</si>
  <si>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</si>
  <si>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</si>
  <si>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</si>
  <si>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</si>
  <si>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</si>
  <si>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</si>
  <si>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</si>
  <si>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</si>
  <si>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</si>
  <si>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</si>
  <si>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</si>
  <si>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</si>
  <si>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</si>
  <si>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</si>
  <si>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</si>
  <si>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</si>
  <si>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</si>
  <si>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</si>
  <si>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</si>
  <si>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</si>
  <si>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</si>
  <si>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</si>
  <si>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</si>
  <si>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</si>
  <si>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</si>
  <si>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</si>
  <si>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</si>
  <si>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</si>
  <si>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</si>
  <si>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</si>
  <si>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</si>
  <si>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</si>
  <si>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</si>
  <si>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</si>
  <si>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</si>
  <si>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</si>
  <si>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</si>
  <si>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</si>
  <si>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</si>
  <si>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</si>
  <si>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</si>
  <si>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</si>
  <si>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</si>
  <si>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</si>
  <si>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</si>
  <si>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</si>
  <si>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</si>
  <si>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</si>
  <si>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</si>
  <si>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</si>
  <si>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</si>
  <si>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</si>
  <si>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</si>
  <si>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</si>
  <si>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</si>
  <si>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</si>
  <si>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</si>
  <si>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</si>
  <si>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</si>
  <si>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</si>
  <si>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</si>
  <si>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</si>
  <si>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</si>
  <si>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</si>
  <si>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</si>
  <si>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</si>
  <si>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</si>
  <si>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</si>
  <si>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</si>
  <si>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</si>
  <si>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</si>
  <si>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</si>
  <si>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</si>
  <si>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</si>
  <si>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</si>
  <si>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</si>
  <si>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</si>
  <si>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</si>
  <si>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</si>
  <si>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</si>
  <si>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</si>
  <si>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</si>
  <si>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</si>
  <si>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</si>
  <si>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</si>
  <si>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</si>
  <si>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</si>
  <si>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</si>
  <si>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</si>
  <si>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</si>
  <si>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</si>
  <si>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</si>
  <si>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</si>
  <si>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</si>
  <si>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</si>
  <si>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</si>
  <si>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</si>
  <si>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</si>
  <si>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</si>
  <si>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</si>
  <si>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</si>
  <si>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</si>
  <si>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</si>
  <si>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</si>
  <si>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</si>
  <si>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</si>
  <si>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</si>
  <si>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</si>
  <si>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</si>
  <si>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</si>
  <si>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</si>
  <si>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</si>
  <si>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</si>
  <si>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</si>
  <si>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</si>
  <si>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</si>
  <si>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</si>
  <si>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</si>
  <si>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</si>
  <si>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</si>
  <si>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</si>
  <si>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</si>
  <si>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</si>
  <si>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</si>
  <si>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</si>
  <si>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</si>
  <si>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</si>
  <si>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</si>
  <si>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</si>
  <si>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</si>
  <si>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</si>
  <si>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</si>
  <si>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</si>
  <si>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</si>
  <si>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</si>
  <si>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</si>
  <si>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</si>
  <si>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</si>
  <si>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</si>
  <si>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</si>
  <si>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</si>
  <si>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</si>
  <si>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</si>
  <si>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</si>
  <si>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</si>
  <si>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</si>
  <si>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</si>
  <si>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</si>
  <si>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</si>
  <si>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</si>
  <si>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</si>
  <si>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</si>
  <si>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</si>
  <si>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</si>
  <si>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</si>
  <si>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</si>
  <si>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</si>
  <si>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</si>
  <si>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</si>
  <si>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</si>
  <si>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</si>
  <si>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</si>
  <si>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</si>
  <si>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</si>
  <si>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</si>
  <si>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</si>
  <si>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</si>
  <si>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</si>
  <si>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</si>
  <si>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</si>
  <si>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</si>
  <si>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</si>
  <si>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</si>
  <si>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</si>
  <si>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</si>
  <si>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</si>
  <si>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</si>
  <si>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</si>
  <si>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</si>
  <si>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</si>
  <si>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</si>
  <si>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</si>
  <si>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</si>
  <si>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</si>
  <si>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</si>
  <si>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</si>
  <si>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</si>
  <si>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</si>
  <si>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</si>
  <si>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</si>
  <si>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</si>
  <si>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</si>
  <si>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</si>
  <si>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</si>
  <si>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</si>
  <si>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</si>
  <si>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</si>
  <si>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</si>
  <si>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</si>
  <si>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</si>
  <si>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</si>
  <si>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</si>
  <si>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</si>
  <si>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</si>
  <si>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</si>
  <si>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</si>
  <si>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</si>
  <si>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</si>
  <si>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</si>
  <si>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</si>
  <si>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</si>
  <si>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</si>
  <si>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</si>
  <si>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</si>
  <si>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</si>
  <si>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</si>
  <si>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</si>
  <si>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</si>
  <si>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</si>
  <si>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</si>
  <si>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</si>
  <si>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</si>
  <si>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</si>
  <si>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</si>
  <si>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</si>
  <si>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</si>
  <si>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</si>
  <si>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</si>
  <si>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</si>
  <si>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</si>
  <si>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</si>
  <si>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</si>
  <si>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</si>
  <si>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</si>
  <si>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</si>
  <si>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</si>
  <si>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</si>
  <si>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</si>
  <si>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</si>
  <si>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</si>
  <si>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</si>
  <si>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</si>
  <si>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</si>
  <si>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</si>
  <si>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</si>
  <si>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</si>
  <si>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</si>
  <si>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</si>
  <si>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</si>
  <si>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</si>
  <si>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</si>
  <si>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</si>
  <si>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</si>
  <si>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</si>
  <si>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</si>
  <si>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</si>
  <si>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</si>
  <si>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</si>
  <si>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</si>
  <si>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</si>
  <si>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</si>
  <si>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</si>
  <si>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</si>
  <si>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</si>
  <si>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</si>
  <si>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</si>
  <si>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</si>
  <si>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</si>
  <si>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</si>
  <si>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</si>
  <si>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</si>
  <si>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</si>
  <si>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</si>
  <si>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</si>
  <si>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</si>
  <si>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</si>
  <si>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</si>
  <si>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</si>
  <si>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</si>
  <si>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</si>
  <si>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</si>
  <si>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</si>
  <si>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</si>
  <si>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</si>
  <si>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</si>
  <si>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</si>
  <si>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</si>
  <si>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</si>
  <si>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</si>
  <si>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</si>
  <si>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</si>
  <si>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</si>
  <si>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</si>
  <si>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</si>
  <si>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</si>
  <si>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</si>
  <si>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</si>
  <si>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</si>
  <si>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</si>
  <si>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</si>
  <si>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</si>
  <si>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</si>
  <si>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</si>
  <si>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</si>
  <si>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</si>
  <si>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</si>
  <si>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</si>
  <si>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</si>
  <si>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</si>
  <si>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</si>
  <si>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</si>
  <si>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</si>
  <si>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</si>
  <si>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</si>
  <si>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</si>
  <si>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</si>
  <si>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</si>
  <si>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</si>
  <si>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</si>
  <si>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</si>
  <si>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</si>
  <si>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</si>
  <si>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</si>
  <si>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</si>
  <si>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</si>
  <si>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</si>
  <si>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</si>
  <si>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</si>
  <si>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</si>
  <si>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</si>
  <si>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</si>
  <si>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</si>
  <si>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</si>
  <si>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</si>
  <si>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</si>
  <si>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</si>
  <si>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</si>
  <si>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</si>
  <si>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</si>
  <si>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</si>
  <si>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</si>
  <si>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</si>
  <si>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</si>
  <si>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</si>
  <si>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</si>
  <si>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</si>
  <si>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</si>
  <si>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</si>
  <si>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</si>
  <si>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</si>
  <si>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</si>
  <si>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</si>
  <si>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</si>
  <si>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</si>
  <si>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</si>
  <si>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</si>
  <si>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</si>
  <si>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</si>
  <si>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</si>
  <si>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</si>
  <si>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</si>
  <si>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</si>
  <si>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</si>
  <si>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</si>
  <si>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</si>
  <si>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</si>
  <si>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</si>
  <si>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</si>
  <si>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</si>
  <si>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</si>
  <si>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</si>
  <si>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</si>
  <si>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</si>
  <si>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</si>
  <si>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</si>
  <si>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</si>
  <si>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</si>
  <si>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</si>
  <si>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</si>
  <si>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</si>
  <si>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</si>
  <si>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</si>
  <si>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</si>
  <si>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</si>
  <si>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</si>
  <si>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</si>
  <si>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</si>
  <si>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</si>
  <si>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</si>
  <si>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</si>
  <si>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</si>
  <si>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</si>
  <si>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</si>
  <si>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</si>
  <si>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</si>
  <si>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</si>
  <si>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</si>
  <si>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</si>
  <si>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</si>
  <si>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</si>
  <si>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</si>
  <si>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</si>
  <si>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</si>
  <si>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</si>
  <si>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</si>
  <si>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</si>
  <si>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</si>
  <si>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</si>
  <si>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</si>
  <si>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</si>
  <si>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</si>
  <si>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</si>
  <si>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</si>
  <si>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</si>
  <si>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</si>
  <si>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</si>
  <si>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</si>
  <si>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</si>
  <si>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</si>
  <si>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</si>
  <si>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</si>
  <si>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</si>
  <si>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</si>
  <si>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</si>
  <si>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</si>
  <si>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</si>
  <si>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</si>
  <si>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</si>
  <si>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</si>
  <si>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</si>
  <si>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</si>
  <si>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</si>
  <si>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</si>
  <si>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</si>
  <si>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</si>
  <si>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</si>
  <si>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</si>
  <si>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</si>
  <si>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</si>
  <si>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</si>
  <si>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</si>
  <si>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</si>
  <si>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</si>
  <si>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</si>
  <si>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</si>
  <si>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</si>
  <si>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</si>
  <si>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</si>
  <si>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</si>
  <si>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</si>
  <si>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</si>
  <si>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</si>
  <si>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</si>
  <si>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</si>
  <si>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</si>
  <si>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</si>
  <si>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</si>
  <si>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</si>
  <si>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</si>
  <si>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</si>
  <si>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</si>
  <si>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</si>
  <si>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</si>
  <si>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</si>
  <si>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</si>
  <si>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</si>
  <si>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</si>
  <si>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</si>
  <si>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</si>
  <si>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</si>
  <si>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</si>
  <si>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</si>
  <si>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</si>
  <si>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</si>
  <si>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</si>
  <si>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</si>
  <si>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</si>
  <si>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</si>
  <si>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</si>
  <si>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</si>
  <si>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</si>
  <si>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</si>
  <si>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</si>
  <si>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</si>
  <si>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</si>
  <si>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</si>
  <si>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</si>
  <si>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</si>
  <si>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</si>
  <si>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</si>
  <si>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</si>
  <si>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</si>
  <si>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</si>
  <si>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</si>
  <si>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</si>
  <si>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</si>
  <si>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</si>
  <si>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</si>
  <si>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</si>
  <si>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</si>
  <si>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</si>
  <si>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</si>
  <si>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</si>
  <si>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</si>
  <si>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</si>
  <si>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</si>
  <si>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</si>
  <si>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</si>
  <si>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</si>
  <si>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</si>
  <si>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</si>
  <si>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</si>
  <si>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</si>
  <si>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</si>
  <si>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</si>
  <si>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</si>
  <si>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</si>
  <si>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</si>
  <si>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</si>
  <si>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</si>
  <si>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</si>
  <si>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</si>
  <si>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</si>
  <si>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</si>
  <si>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</si>
  <si>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</si>
  <si>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</si>
  <si>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</si>
  <si>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</si>
  <si>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</si>
  <si>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</si>
  <si>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</si>
  <si>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</si>
  <si>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</si>
  <si>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</si>
  <si>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</si>
  <si>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</si>
  <si>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</si>
  <si>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</si>
  <si>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</si>
  <si>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</si>
  <si>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</si>
  <si>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</si>
  <si>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</si>
  <si>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</si>
  <si>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</si>
  <si>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</si>
  <si>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</si>
  <si>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</si>
  <si>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</si>
  <si>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</si>
  <si>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</si>
  <si>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</si>
  <si>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</si>
  <si>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</si>
  <si>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</si>
  <si>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</si>
  <si>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</si>
  <si>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</si>
  <si>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</si>
  <si>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</si>
  <si>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</si>
  <si>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</si>
  <si>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</si>
  <si>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</si>
  <si>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</si>
  <si>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</si>
  <si>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</si>
  <si>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</si>
  <si>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</si>
  <si>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</si>
  <si>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</si>
  <si>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</si>
  <si>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</si>
  <si>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</si>
  <si>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</si>
  <si>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</si>
  <si>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</si>
  <si>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</si>
  <si>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</si>
  <si>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</si>
  <si>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</si>
  <si>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</si>
  <si>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</si>
  <si>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</si>
  <si>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</si>
  <si>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</si>
  <si>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</si>
  <si>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</si>
  <si>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</si>
  <si>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</si>
  <si>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</si>
  <si>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</si>
  <si>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</si>
  <si>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</si>
  <si>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</si>
  <si>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</si>
  <si>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</si>
  <si>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</si>
  <si>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</si>
  <si>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</si>
  <si>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</si>
  <si>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</si>
  <si>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</si>
  <si>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</si>
  <si>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</si>
  <si>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</si>
  <si>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</si>
  <si>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</si>
  <si>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</si>
  <si>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</si>
  <si>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</si>
  <si>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</si>
  <si>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</si>
  <si>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</si>
  <si>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</si>
  <si>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</si>
  <si>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</si>
  <si>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</si>
  <si>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</si>
  <si>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</si>
  <si>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</si>
  <si>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</si>
  <si>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</si>
  <si>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</si>
  <si>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</si>
  <si>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</si>
  <si>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</si>
  <si>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</si>
  <si>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</si>
  <si>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</si>
  <si>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</si>
  <si>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</si>
  <si>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</si>
  <si>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</si>
  <si>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</si>
  <si>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</si>
  <si>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</si>
  <si>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</si>
  <si>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</si>
  <si>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</si>
  <si>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</si>
  <si>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</si>
  <si>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</si>
  <si>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</si>
  <si>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</si>
  <si>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</si>
  <si>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</si>
  <si>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</si>
  <si>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</si>
  <si>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</si>
  <si>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</si>
  <si>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</si>
  <si>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</si>
  <si>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</si>
  <si>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</si>
  <si>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</si>
  <si>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</si>
  <si>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</si>
  <si>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</si>
  <si>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</si>
  <si>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</si>
  <si>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</si>
  <si>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</si>
  <si>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</si>
  <si>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</si>
  <si>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</si>
  <si>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</si>
  <si>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</si>
  <si>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</si>
  <si>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</si>
  <si>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</si>
  <si>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</si>
  <si>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</si>
  <si>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</si>
  <si>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</si>
  <si>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</si>
  <si>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</si>
  <si>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</si>
  <si>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</si>
  <si>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</si>
  <si>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</si>
  <si>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</si>
  <si>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</si>
  <si>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</si>
  <si>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</si>
  <si>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</si>
  <si>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</si>
  <si>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</si>
  <si>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</si>
  <si>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</si>
  <si>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</si>
  <si>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</si>
  <si>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</si>
  <si>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</si>
  <si>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</si>
  <si>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</si>
  <si>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</si>
  <si>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</si>
  <si>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</si>
  <si>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</si>
  <si>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</si>
  <si>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</si>
  <si>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</si>
  <si>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</si>
  <si>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</si>
  <si>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</si>
  <si>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</si>
  <si>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</si>
  <si>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</si>
  <si>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</si>
  <si>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</si>
  <si>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</si>
  <si>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</si>
  <si>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</si>
  <si>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</si>
  <si>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</si>
  <si>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</si>
  <si>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</si>
  <si>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</si>
  <si>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</si>
  <si>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</si>
  <si>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</si>
  <si>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</si>
  <si>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</si>
  <si>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</si>
  <si>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</si>
  <si>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</si>
  <si>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</si>
  <si>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</si>
  <si>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</si>
  <si>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</si>
  <si>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</si>
  <si>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</si>
  <si>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</si>
  <si>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</si>
  <si>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</si>
  <si>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</si>
  <si>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</si>
  <si>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</si>
  <si>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</si>
  <si>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</si>
  <si>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</si>
  <si>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</si>
  <si>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</si>
  <si>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</si>
  <si>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</si>
  <si>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</si>
  <si>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</si>
  <si>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</si>
  <si>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</si>
  <si>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</si>
  <si>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</si>
  <si>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</si>
  <si>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</si>
  <si>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</si>
  <si>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</si>
  <si>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</si>
  <si>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</si>
  <si>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</si>
  <si>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</si>
  <si>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</si>
  <si>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</si>
  <si>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</si>
  <si>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</si>
  <si>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</si>
  <si>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</si>
  <si>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</si>
  <si>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</si>
  <si>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</si>
  <si>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</si>
  <si>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</si>
  <si>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</si>
  <si>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</si>
  <si>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</si>
  <si>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</si>
  <si>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</si>
  <si>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</si>
  <si>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</si>
  <si>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</si>
  <si>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</si>
  <si>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</si>
  <si>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</si>
  <si>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</si>
  <si>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</si>
  <si>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</si>
  <si>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</si>
  <si>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</si>
  <si>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</si>
  <si>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</si>
  <si>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</si>
  <si>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</si>
  <si>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</si>
  <si>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</si>
  <si>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</si>
  <si>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</si>
  <si>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</si>
  <si>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</si>
  <si>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</si>
  <si>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</si>
  <si>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</si>
  <si>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</si>
  <si>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</si>
  <si>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</si>
  <si>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</si>
  <si>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</si>
  <si>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</si>
  <si>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</si>
  <si>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</si>
  <si>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</si>
  <si>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</si>
  <si>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</si>
  <si>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</si>
  <si>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</si>
  <si>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</si>
  <si>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</si>
  <si>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</si>
  <si>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</si>
  <si>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</si>
  <si>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</si>
  <si>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</si>
  <si>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</si>
  <si>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</si>
  <si>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</si>
  <si>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</si>
  <si>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</si>
  <si>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</si>
  <si>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</si>
  <si>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</si>
  <si>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</si>
  <si>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</si>
  <si>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</si>
  <si>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</si>
  <si>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</si>
  <si>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</si>
  <si>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</si>
  <si>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</si>
  <si>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</si>
  <si>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</si>
  <si>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</si>
  <si>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</si>
  <si>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</si>
  <si>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</si>
  <si>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</si>
  <si>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</si>
  <si>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</si>
  <si>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</si>
  <si>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</si>
  <si>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</si>
  <si>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</si>
  <si>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</si>
  <si>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</si>
  <si>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</si>
  <si>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</si>
  <si>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</si>
  <si>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</si>
  <si>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</si>
  <si>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</si>
  <si>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</si>
  <si>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</si>
  <si>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</si>
  <si>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</si>
  <si>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</si>
  <si>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</si>
  <si>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</si>
  <si>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</si>
  <si>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</si>
  <si>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</si>
  <si>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</si>
  <si>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</si>
  <si>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</si>
  <si>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</si>
  <si>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</si>
  <si>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</si>
  <si>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</si>
  <si>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</si>
  <si>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</si>
  <si>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</si>
  <si>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</si>
  <si>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</si>
  <si>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</si>
  <si>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</si>
  <si>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</si>
  <si>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</si>
  <si>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</si>
  <si>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</si>
  <si>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</si>
  <si>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</si>
  <si>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</si>
  <si>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</si>
  <si>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</si>
  <si>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</si>
  <si>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</si>
  <si>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</si>
  <si>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</si>
  <si>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</si>
  <si>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</si>
  <si>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</si>
  <si>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</si>
  <si>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</si>
  <si>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</si>
  <si>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</si>
  <si>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</si>
  <si>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</si>
  <si>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</si>
  <si>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</si>
  <si>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</si>
  <si>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</si>
  <si>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</si>
  <si>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</si>
  <si>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</si>
  <si>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</si>
  <si>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</si>
  <si>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</si>
  <si>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</si>
  <si>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</si>
  <si>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</si>
  <si>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</si>
  <si>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</si>
  <si>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</si>
  <si>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</si>
  <si>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</si>
  <si>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</si>
  <si>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</si>
  <si>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</si>
  <si>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</si>
  <si>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</si>
  <si>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</si>
  <si>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</si>
  <si>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</si>
  <si>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</si>
  <si>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</si>
  <si>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</si>
  <si>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</si>
  <si>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</si>
  <si>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</si>
  <si>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</si>
  <si>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</si>
  <si>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</si>
  <si>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</si>
  <si>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</si>
  <si>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</si>
  <si>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</si>
  <si>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</si>
  <si>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</si>
  <si>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</si>
  <si>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</si>
  <si>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</si>
  <si>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</si>
  <si>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</si>
  <si>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</si>
  <si>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</si>
  <si>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</si>
  <si>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</si>
  <si>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</si>
  <si>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</si>
  <si>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</si>
  <si>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</si>
  <si>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</si>
  <si>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</si>
  <si>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</si>
  <si>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</si>
  <si>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</si>
  <si>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</si>
  <si>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</si>
  <si>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</si>
  <si>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</si>
  <si>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</si>
  <si>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</si>
  <si>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</si>
  <si>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</si>
  <si>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</si>
  <si>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</si>
  <si>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</si>
  <si>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</si>
  <si>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</si>
  <si>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</si>
  <si>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</si>
  <si>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</si>
  <si>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</si>
  <si>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</si>
  <si>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</si>
  <si>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</si>
  <si>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</si>
  <si>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</si>
  <si>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</si>
  <si>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</si>
  <si>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</si>
  <si>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</si>
  <si>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</si>
  <si>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</si>
  <si>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</si>
  <si>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</si>
  <si>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</si>
  <si>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</si>
  <si>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</si>
  <si>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</si>
  <si>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</si>
  <si>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</si>
  <si>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</si>
  <si>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</si>
  <si>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</si>
  <si>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</si>
  <si>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</si>
  <si>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</si>
  <si>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</si>
  <si>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</si>
  <si>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</si>
  <si>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</si>
  <si>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</si>
  <si>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</si>
  <si>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</si>
  <si>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</si>
  <si>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</si>
  <si>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</si>
  <si>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</si>
  <si>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</si>
  <si>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</si>
  <si>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</si>
  <si>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</si>
  <si>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</si>
  <si>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</si>
  <si>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</si>
  <si>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</si>
  <si>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</si>
  <si>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</si>
  <si>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</si>
  <si>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</si>
  <si>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</si>
  <si>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</si>
  <si>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</si>
  <si>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</si>
  <si>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</si>
  <si>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</si>
  <si>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</si>
  <si>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</si>
  <si>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</si>
  <si>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</si>
  <si>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</si>
  <si>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</si>
  <si>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</si>
  <si>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</si>
  <si>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</si>
  <si>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</si>
  <si>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</si>
  <si>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</si>
  <si>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</si>
  <si>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</si>
  <si>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</si>
  <si>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</si>
  <si>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</si>
  <si>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</si>
  <si>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</si>
  <si>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</si>
  <si>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</si>
  <si>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</si>
  <si>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</si>
  <si>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</si>
  <si>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</si>
  <si>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</si>
  <si>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</si>
  <si>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</si>
  <si>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</si>
  <si>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</si>
  <si>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</si>
  <si>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</si>
  <si>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</si>
  <si>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</si>
  <si>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</si>
  <si>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</si>
  <si>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</si>
  <si>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</si>
  <si>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</si>
  <si>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</si>
  <si>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</si>
  <si>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</si>
  <si>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</si>
  <si>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</si>
  <si>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</si>
  <si>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</si>
  <si>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</si>
  <si>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</si>
  <si>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</si>
  <si>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</si>
  <si>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</si>
  <si>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</si>
  <si>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</si>
  <si>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</si>
  <si>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</si>
  <si>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</si>
  <si>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</si>
  <si>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</si>
  <si>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</si>
  <si>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</si>
  <si>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</si>
  <si>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</si>
  <si>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</si>
  <si>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</si>
  <si>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</si>
  <si>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</si>
  <si>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</si>
  <si>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</si>
  <si>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</si>
  <si>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</si>
  <si>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</si>
  <si>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</si>
  <si>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</si>
  <si>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</si>
  <si>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</si>
  <si>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</si>
  <si>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</si>
  <si>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</si>
  <si>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</si>
  <si>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</si>
  <si>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</si>
  <si>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</si>
  <si>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</si>
  <si>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</si>
  <si>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</si>
  <si>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</si>
  <si>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</si>
  <si>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</si>
  <si>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</si>
  <si>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</si>
  <si>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</si>
  <si>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</si>
  <si>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</si>
  <si>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</si>
  <si>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</si>
  <si>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</si>
  <si>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</si>
  <si>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</si>
  <si>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</si>
  <si>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</si>
  <si>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</si>
  <si>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</si>
  <si>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</si>
  <si>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</si>
  <si>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</si>
  <si>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</si>
  <si>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</si>
  <si>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</si>
  <si>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</si>
  <si>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</si>
  <si>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</si>
  <si>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</si>
  <si>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</si>
  <si>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</si>
  <si>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</si>
  <si>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</si>
  <si>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</si>
  <si>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</si>
  <si>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</si>
  <si>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</si>
  <si>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</si>
  <si>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</si>
  <si>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</si>
  <si>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</si>
  <si>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</si>
  <si>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</si>
  <si>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</si>
  <si>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</si>
  <si>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</si>
  <si>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</si>
  <si>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</si>
  <si>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</si>
  <si>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</si>
  <si>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</si>
  <si>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</si>
  <si>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</si>
  <si>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</si>
  <si>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</si>
  <si>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</si>
  <si>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</si>
  <si>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</si>
  <si>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</si>
  <si>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</si>
  <si>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</si>
  <si>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</si>
  <si>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</si>
  <si>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</si>
  <si>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</si>
  <si>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</si>
  <si>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</si>
  <si>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</si>
  <si>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</si>
  <si>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</si>
  <si>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</si>
  <si>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</si>
  <si>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</si>
  <si>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</si>
  <si>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</si>
  <si>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</si>
  <si>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</si>
  <si>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</si>
  <si>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</si>
  <si>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</si>
  <si>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</si>
  <si>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</si>
  <si>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</si>
  <si>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</si>
  <si>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</si>
  <si>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</si>
  <si>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</si>
  <si>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</si>
  <si>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</si>
  <si>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</si>
  <si>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</si>
  <si>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</si>
  <si>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</si>
  <si>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</si>
  <si>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</si>
  <si>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</si>
  <si>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</si>
  <si>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</si>
  <si>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</si>
  <si>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</si>
  <si>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</si>
  <si>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</si>
  <si>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</si>
  <si>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</si>
  <si>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</si>
  <si>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</si>
  <si>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</si>
  <si>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</si>
  <si>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</si>
  <si>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</si>
  <si>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</si>
  <si>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</si>
  <si>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</si>
  <si>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</si>
  <si>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</si>
  <si>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</si>
  <si>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</si>
  <si>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</si>
  <si>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</si>
  <si>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</si>
  <si>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</si>
  <si>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</si>
  <si>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</si>
  <si>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</si>
  <si>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</si>
  <si>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</si>
  <si>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</si>
  <si>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</si>
  <si>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</si>
  <si>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</si>
  <si>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</si>
  <si>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</si>
  <si>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</si>
  <si>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</si>
  <si>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</si>
  <si>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</si>
  <si>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</si>
  <si>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</si>
  <si>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</si>
  <si>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</si>
  <si>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</si>
  <si>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</si>
  <si>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</si>
  <si>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</si>
  <si>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</si>
  <si>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</si>
  <si>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</si>
  <si>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</si>
  <si>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</si>
  <si>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</si>
  <si>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</si>
  <si>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</si>
  <si>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</si>
  <si>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</si>
  <si>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</si>
  <si>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</si>
  <si>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</si>
  <si>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</si>
  <si>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</si>
  <si>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</si>
  <si>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</si>
  <si>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</si>
  <si>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</si>
  <si>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</si>
  <si>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</si>
  <si>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</si>
  <si>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</si>
  <si>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</si>
  <si>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</si>
  <si>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</si>
  <si>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</si>
  <si>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</si>
  <si>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</si>
  <si>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</si>
  <si>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</si>
  <si>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</si>
  <si>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</si>
  <si>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</si>
  <si>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</si>
  <si>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</si>
  <si>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</si>
  <si>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</si>
  <si>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</si>
  <si>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</si>
  <si>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</si>
  <si>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</si>
  <si>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</si>
  <si>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</si>
  <si>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</si>
  <si>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</si>
  <si>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</si>
  <si>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</si>
  <si>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</si>
  <si>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</si>
  <si>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</si>
  <si>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</si>
  <si>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</si>
  <si>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</si>
  <si>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</si>
  <si>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</si>
  <si>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</si>
  <si>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</si>
  <si>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</si>
  <si>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</si>
  <si>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</si>
  <si>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</si>
  <si>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</si>
  <si>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</si>
  <si>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</si>
  <si>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</si>
  <si>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</si>
  <si>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</si>
  <si>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</si>
  <si>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</si>
  <si>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</si>
  <si>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</si>
  <si>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</si>
  <si>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</si>
  <si>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</si>
  <si>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</si>
  <si>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</si>
  <si>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</si>
  <si>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</si>
  <si>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</si>
  <si>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</si>
  <si>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</si>
  <si>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</si>
  <si>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</si>
  <si>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</si>
  <si>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</si>
  <si>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</si>
  <si>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</si>
  <si>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</si>
  <si>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</si>
  <si>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</si>
  <si>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</si>
  <si>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</si>
  <si>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</si>
  <si>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</si>
  <si>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</si>
  <si>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</si>
  <si>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</si>
  <si>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</si>
  <si>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</si>
  <si>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</si>
  <si>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</si>
  <si>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</si>
  <si>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</si>
  <si>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</si>
  <si>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</si>
  <si>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</si>
  <si>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</si>
  <si>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</si>
  <si>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</si>
  <si>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</si>
  <si>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</si>
  <si>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</si>
  <si>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</si>
  <si>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</si>
  <si>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</si>
  <si>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</si>
  <si>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</si>
  <si>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</si>
  <si>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</si>
  <si>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</si>
  <si>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</si>
  <si>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</si>
  <si>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</si>
  <si>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</si>
  <si>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</si>
  <si>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</si>
  <si>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</si>
  <si>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</si>
  <si>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</si>
  <si>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</si>
  <si>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</si>
  <si>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</si>
  <si>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</si>
  <si>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</si>
  <si>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</si>
  <si>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</si>
  <si>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</si>
  <si>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</si>
  <si>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</si>
  <si>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</si>
  <si>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</si>
  <si>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</si>
  <si>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</si>
  <si>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</si>
  <si>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</si>
  <si>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</si>
  <si>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</si>
  <si>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</si>
  <si>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</si>
  <si>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</si>
  <si>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</si>
  <si>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</si>
  <si>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</si>
  <si>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</si>
  <si>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</si>
  <si>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</si>
  <si>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</si>
  <si>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</si>
  <si>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</si>
  <si>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</si>
  <si>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</si>
  <si>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</si>
  <si>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</si>
  <si>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</si>
  <si>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</si>
  <si>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</si>
  <si>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</si>
  <si>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</si>
  <si>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</si>
  <si>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</si>
  <si>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</si>
  <si>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</si>
  <si>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</si>
  <si>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</si>
  <si>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</si>
  <si>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</si>
  <si>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</si>
  <si>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</si>
  <si>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</si>
  <si>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</si>
  <si>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</si>
  <si>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</si>
  <si>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</si>
  <si>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</si>
  <si>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</si>
  <si>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</si>
  <si>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</si>
  <si>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</si>
  <si>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</si>
  <si>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</si>
  <si>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</si>
  <si>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</si>
  <si>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</si>
  <si>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</si>
  <si>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</si>
  <si>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</si>
  <si>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</si>
  <si>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</si>
  <si>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</si>
  <si>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</si>
  <si>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</si>
  <si>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</si>
  <si>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</si>
  <si>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</si>
  <si>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</si>
  <si>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</si>
  <si>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</si>
  <si>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</si>
  <si>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</si>
  <si>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</si>
  <si>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</si>
  <si>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</si>
  <si>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</si>
  <si>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</si>
  <si>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</si>
  <si>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</si>
  <si>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</si>
  <si>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</si>
  <si>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</si>
  <si>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</si>
  <si>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</si>
  <si>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</si>
  <si>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</si>
  <si>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</si>
  <si>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</si>
  <si>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</si>
  <si>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</si>
  <si>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</si>
  <si>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</si>
  <si>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</si>
  <si>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</si>
  <si>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</si>
  <si>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</si>
  <si>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</si>
  <si>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</si>
  <si>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</si>
  <si>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</si>
  <si>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</si>
  <si>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</si>
  <si>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</si>
  <si>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</si>
  <si>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</si>
  <si>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</si>
  <si>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</si>
  <si>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</si>
  <si>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</si>
  <si>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</si>
  <si>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</si>
  <si>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</si>
  <si>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</si>
  <si>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</si>
  <si>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</si>
  <si>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</si>
  <si>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</si>
  <si>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</si>
  <si>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</si>
  <si>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</si>
  <si>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</si>
  <si>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</si>
  <si>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</si>
  <si>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</si>
  <si>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</si>
  <si>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</si>
  <si>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</si>
  <si>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</si>
  <si>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</si>
  <si>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</si>
  <si>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</si>
  <si>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</si>
  <si>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</si>
  <si>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</si>
  <si>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</si>
  <si>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</si>
  <si>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</si>
  <si>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</si>
  <si>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</si>
  <si>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</si>
  <si>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</si>
  <si>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</si>
  <si>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</si>
  <si>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</si>
  <si>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</si>
  <si>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</si>
  <si>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</si>
  <si>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</si>
  <si>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</si>
  <si>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</si>
  <si>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</si>
  <si>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</si>
  <si>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</si>
  <si>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</si>
  <si>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</si>
  <si>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</si>
  <si>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</si>
  <si>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</si>
  <si>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</si>
  <si>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</si>
  <si>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</si>
  <si>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</si>
  <si>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</si>
  <si>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</si>
  <si>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</si>
  <si>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</si>
  <si>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</si>
  <si>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</si>
  <si>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</si>
  <si>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</si>
  <si>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</si>
  <si>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</si>
  <si>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</si>
  <si>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</si>
  <si>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</si>
  <si>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</si>
  <si>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</si>
  <si>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</si>
  <si>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</si>
  <si>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</si>
  <si>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</si>
  <si>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</si>
  <si>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</si>
  <si>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</si>
  <si>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</si>
  <si>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</si>
  <si>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</si>
  <si>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</si>
  <si>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</si>
  <si>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</si>
  <si>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</si>
  <si>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</si>
  <si>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</si>
  <si>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</si>
  <si>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</si>
  <si>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</si>
  <si>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</si>
  <si>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</si>
  <si>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</si>
  <si>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</si>
  <si>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</si>
  <si>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</si>
  <si>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</si>
  <si>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</si>
  <si>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</si>
  <si>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</si>
  <si>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</si>
  <si>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</si>
  <si>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</si>
  <si>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</si>
  <si>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</si>
  <si>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</si>
  <si>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</si>
  <si>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</si>
  <si>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</si>
  <si>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</si>
  <si>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</si>
  <si>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</si>
  <si>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</si>
  <si>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</si>
  <si>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</si>
  <si>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</si>
  <si>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</si>
  <si>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</si>
  <si>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</si>
  <si>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</si>
  <si>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</si>
  <si>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</si>
  <si>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</si>
  <si>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</si>
  <si>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</si>
  <si>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</si>
  <si>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</si>
  <si>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</si>
  <si>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</si>
  <si>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</si>
  <si>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</si>
  <si>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</si>
  <si>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</si>
  <si>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</si>
  <si>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</si>
  <si>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</si>
  <si>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</si>
  <si>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</si>
  <si>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</si>
  <si>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</si>
  <si>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</si>
  <si>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</si>
  <si>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</si>
  <si>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</si>
  <si>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</si>
  <si>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</si>
  <si>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</si>
  <si>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</si>
  <si>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</si>
  <si>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</si>
  <si>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</si>
  <si>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</si>
  <si>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</si>
  <si>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</si>
  <si>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</si>
  <si>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</si>
  <si>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</si>
  <si>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</si>
  <si>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</si>
  <si>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</si>
  <si>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</si>
  <si>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</si>
  <si>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</si>
  <si>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</si>
  <si>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</si>
  <si>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</si>
  <si>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</si>
  <si>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</si>
  <si>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</si>
  <si>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</si>
  <si>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</si>
  <si>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</si>
  <si>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</si>
  <si>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</si>
  <si>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</si>
  <si>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</si>
  <si>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</si>
  <si>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</si>
  <si>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</si>
  <si>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</si>
  <si>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</si>
  <si>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</si>
  <si>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</si>
  <si>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</si>
  <si>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</si>
  <si>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</si>
  <si>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</si>
  <si>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</si>
  <si>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</si>
  <si>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</si>
  <si>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</si>
  <si>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</si>
  <si>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</si>
  <si>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</si>
  <si>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</si>
  <si>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</si>
  <si>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</si>
  <si>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</si>
  <si>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</si>
  <si>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</si>
  <si>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</si>
  <si>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</si>
  <si>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</si>
  <si>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</si>
  <si>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</si>
  <si>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</si>
  <si>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</si>
  <si>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</si>
  <si>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</si>
  <si>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</si>
  <si>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</si>
  <si>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</si>
  <si>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</si>
  <si>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</si>
  <si>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</si>
  <si>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</si>
  <si>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</si>
  <si>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</si>
  <si>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</si>
  <si>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</si>
  <si>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</si>
  <si>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</si>
  <si>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</si>
  <si>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</si>
  <si>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</si>
  <si>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</si>
  <si>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</si>
  <si>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</si>
  <si>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</si>
  <si>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</si>
  <si>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</si>
  <si>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</si>
  <si>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</si>
  <si>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</si>
  <si>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</si>
  <si>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</si>
  <si>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</si>
  <si>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</si>
  <si>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</si>
  <si>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</si>
  <si>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</si>
  <si>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</si>
  <si>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</si>
  <si>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</si>
  <si>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</si>
  <si>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</si>
  <si>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</si>
  <si>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</si>
  <si>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</si>
  <si>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</si>
  <si>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</si>
  <si>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</si>
  <si>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</si>
  <si>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</si>
  <si>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</si>
  <si>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</si>
  <si>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</si>
  <si>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</si>
  <si>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</si>
  <si>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</si>
  <si>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</si>
  <si>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</si>
  <si>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</si>
  <si>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</si>
  <si>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</si>
  <si>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</si>
  <si>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</si>
  <si>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</si>
  <si>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</si>
  <si>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</si>
  <si>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</si>
  <si>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</si>
  <si>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</si>
  <si>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</si>
  <si>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</si>
  <si>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</si>
  <si>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</si>
  <si>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</si>
  <si>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</si>
  <si>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</si>
  <si>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</si>
  <si>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</si>
  <si>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</si>
  <si>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</si>
  <si>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</si>
  <si>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</si>
  <si>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</si>
  <si>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</si>
  <si>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</si>
  <si>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</si>
  <si>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</si>
  <si>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</si>
  <si>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</si>
  <si>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</si>
  <si>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</si>
  <si>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</si>
  <si>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</si>
  <si>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</si>
  <si>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</si>
  <si>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</si>
  <si>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</si>
  <si>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</si>
  <si>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</si>
  <si>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</si>
  <si>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</si>
  <si>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</si>
  <si>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</si>
  <si>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</si>
  <si>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</si>
  <si>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</si>
  <si>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</si>
  <si>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</si>
  <si>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</si>
  <si>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</si>
  <si>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</si>
  <si>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</si>
  <si>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</si>
  <si>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</si>
  <si>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</si>
  <si>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</si>
  <si>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</si>
  <si>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</si>
  <si>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</si>
  <si>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</si>
  <si>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</si>
  <si>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</si>
  <si>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</si>
  <si>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</si>
  <si>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</si>
  <si>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</si>
  <si>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</si>
  <si>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</si>
  <si>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</si>
  <si>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</si>
  <si>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</si>
  <si>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</si>
  <si>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</si>
  <si>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</si>
  <si>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</si>
  <si>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</si>
  <si>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</si>
  <si>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</si>
  <si>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</si>
  <si>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</si>
  <si>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</si>
  <si>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</si>
  <si>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</si>
  <si>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</si>
  <si>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</si>
  <si>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</si>
  <si>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</si>
  <si>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</si>
  <si>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</si>
  <si>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</si>
  <si>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</si>
  <si>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</si>
  <si>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</si>
  <si>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</si>
  <si>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</si>
  <si>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</si>
  <si>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</si>
  <si>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</si>
  <si>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</si>
  <si>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</si>
  <si>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</si>
  <si>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</si>
  <si>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</si>
  <si>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</si>
  <si>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</si>
  <si>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</si>
  <si>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</si>
  <si>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</si>
  <si>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</si>
  <si>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</si>
  <si>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</si>
  <si>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</si>
  <si>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</si>
  <si>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</si>
  <si>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</si>
  <si>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</si>
  <si>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</si>
  <si>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</si>
  <si>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</si>
  <si>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</si>
  <si>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</si>
  <si>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</si>
  <si>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</si>
  <si>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</si>
  <si>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</si>
  <si>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</si>
  <si>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</si>
  <si>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</si>
  <si>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</si>
  <si>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</si>
  <si>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</si>
  <si>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</si>
  <si>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</si>
  <si>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</si>
  <si>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</si>
  <si>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</si>
  <si>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</si>
  <si>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</si>
  <si>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</si>
  <si>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</si>
  <si>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</si>
  <si>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</si>
  <si>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</si>
  <si>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</si>
  <si>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</si>
  <si>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</si>
  <si>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</si>
  <si>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</si>
  <si>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</si>
  <si>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</si>
  <si>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</si>
  <si>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</si>
  <si>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</si>
  <si>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</si>
  <si>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</si>
  <si>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</si>
  <si>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</si>
  <si>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</si>
  <si>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</si>
  <si>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</si>
  <si>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</si>
  <si>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</si>
  <si>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</si>
  <si>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</si>
  <si>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</si>
  <si>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</si>
  <si>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</si>
  <si>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</si>
  <si>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</si>
  <si>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</si>
  <si>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</si>
  <si>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</si>
  <si>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</si>
  <si>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</si>
  <si>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</si>
  <si>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</si>
  <si>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</si>
  <si>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</si>
  <si>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</si>
  <si>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</si>
  <si>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</si>
  <si>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</si>
  <si>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</si>
  <si>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</si>
  <si>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</si>
  <si>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</si>
  <si>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</si>
  <si>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</si>
  <si>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</si>
  <si>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</si>
  <si>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</si>
  <si>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</si>
  <si>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</si>
  <si>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</si>
  <si>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</si>
  <si>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</si>
  <si>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</si>
  <si>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</si>
  <si>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</si>
  <si>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</si>
  <si>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</si>
  <si>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</si>
  <si>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</si>
  <si>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</si>
  <si>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</si>
  <si>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</si>
  <si>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</si>
  <si>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</si>
  <si>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</si>
  <si>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LJUBLJANICA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</si>
</sst>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5">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1780756.7</v>
      </c>
      <c r="D2" s="7">
        <f>'PR-RAS'!E6</f>
        <v>1690753.4700000002</v>
      </c>
      <c r="E2" s="7">
        <v>0</v>
      </c>
      <c r="F2" s="7">
        <v>0</v>
      </c>
      <c r="G2" s="8">
        <f t="shared" ref="G2:G274" si="0">(B2/1000)*(C2*1+D2*2)</f>
        <v>5162.263640000001</v>
      </c>
      <c r="H2" s="8">
        <f t="shared" ref="H2:H274" si="1">ABS(C2-ROUND(C2,0))+ABS(D2-ROUND(D2,0))</f>
        <v>0.7700000002514571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1307815.8399999999</v>
      </c>
      <c r="D45" s="2">
        <f>'PR-RAS'!E49</f>
        <v>1221036.4100000001</v>
      </c>
      <c r="E45" s="2">
        <v>0</v>
      </c>
      <c r="F45" s="2">
        <v>0</v>
      </c>
      <c r="G45" s="3">
        <f t="shared" si="0"/>
        <v>164995.10104000001</v>
      </c>
      <c r="H45" s="3">
        <f t="shared" si="1"/>
        <v>0.57000000029802322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1306772.92</v>
      </c>
      <c r="D64" s="2">
        <f>'PR-RAS'!E68</f>
        <v>1220800.4100000001</v>
      </c>
      <c r="E64" s="2">
        <v>0</v>
      </c>
      <c r="F64" s="2">
        <v>0</v>
      </c>
      <c r="G64" s="3">
        <f t="shared" si="0"/>
        <v>236147.54562000002</v>
      </c>
      <c r="H64" s="3">
        <f t="shared" si="1"/>
        <v>0.49000000022351742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1284843.79</v>
      </c>
      <c r="D65" s="2">
        <f>'PR-RAS'!E69</f>
        <v>1186906.81</v>
      </c>
      <c r="E65" s="2">
        <v>0</v>
      </c>
      <c r="F65" s="2">
        <v>0</v>
      </c>
      <c r="G65" s="3">
        <f t="shared" si="0"/>
        <v>234154.07424000002</v>
      </c>
      <c r="H65" s="3">
        <f t="shared" si="1"/>
        <v>0.39999999990686774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21929.13</v>
      </c>
      <c r="D66" s="2">
        <f>'PR-RAS'!E70</f>
        <v>33893.599999999999</v>
      </c>
      <c r="E66" s="2">
        <v>0</v>
      </c>
      <c r="F66" s="2">
        <v>0</v>
      </c>
      <c r="G66" s="3">
        <f t="shared" si="0"/>
        <v>5831.5614500000001</v>
      </c>
      <c r="H66" s="3">
        <f t="shared" si="1"/>
        <v>0.53000000000247383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1042.92</v>
      </c>
      <c r="D73" s="2">
        <f>'PR-RAS'!E77</f>
        <v>236</v>
      </c>
      <c r="E73" s="2">
        <v>0</v>
      </c>
      <c r="F73" s="2">
        <v>0</v>
      </c>
      <c r="G73" s="3">
        <f t="shared" si="0"/>
        <v>109.07424</v>
      </c>
      <c r="H73" s="3">
        <f t="shared" si="1"/>
        <v>7.999999999992724E-2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140</v>
      </c>
      <c r="D74" s="2">
        <f>'PR-RAS'!E78</f>
        <v>236</v>
      </c>
      <c r="E74" s="2">
        <v>0</v>
      </c>
      <c r="F74" s="2">
        <v>0</v>
      </c>
      <c r="G74" s="3">
        <f t="shared" si="0"/>
        <v>44.675999999999995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902.92</v>
      </c>
      <c r="D76" s="2">
        <f>'PR-RAS'!E80</f>
        <v>0</v>
      </c>
      <c r="E76" s="2">
        <v>0</v>
      </c>
      <c r="F76" s="2">
        <v>0</v>
      </c>
      <c r="G76" s="3">
        <f t="shared" si="0"/>
        <v>67.718999999999994</v>
      </c>
      <c r="H76" s="3">
        <f t="shared" si="1"/>
        <v>8.0000000000040927E-2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150.1</v>
      </c>
      <c r="D78" s="2">
        <f>'PR-RAS'!E82</f>
        <v>0.11</v>
      </c>
      <c r="E78" s="2">
        <v>0</v>
      </c>
      <c r="F78" s="2">
        <v>0</v>
      </c>
      <c r="G78" s="3">
        <f t="shared" si="0"/>
        <v>11.574639999999999</v>
      </c>
      <c r="H78" s="3">
        <f t="shared" si="1"/>
        <v>0.2099999999999943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v>
      </c>
      <c r="D79" s="2">
        <f>'PR-RAS'!E83</f>
        <v>0.11</v>
      </c>
      <c r="E79" s="2">
        <v>0</v>
      </c>
      <c r="F79" s="2">
        <v>0</v>
      </c>
      <c r="G79" s="3">
        <f t="shared" si="0"/>
        <v>2.496E-2</v>
      </c>
      <c r="H79" s="3">
        <f t="shared" si="1"/>
        <v>0.21000000000000002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v>
      </c>
      <c r="D81" s="2">
        <f>'PR-RAS'!E85</f>
        <v>0.11</v>
      </c>
      <c r="E81" s="2">
        <v>0</v>
      </c>
      <c r="F81" s="2">
        <v>0</v>
      </c>
      <c r="G81" s="3">
        <f t="shared" si="0"/>
        <v>2.5600000000000001E-2</v>
      </c>
      <c r="H81" s="3">
        <f t="shared" si="1"/>
        <v>0.21000000000000002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150</v>
      </c>
      <c r="D87" s="2">
        <f>'PR-RAS'!E91</f>
        <v>0</v>
      </c>
      <c r="E87" s="2">
        <v>0</v>
      </c>
      <c r="F87" s="2">
        <v>0</v>
      </c>
      <c r="G87" s="3">
        <f t="shared" si="0"/>
        <v>12.899999999999999</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150</v>
      </c>
      <c r="D90" s="2">
        <f>'PR-RAS'!E94</f>
        <v>0</v>
      </c>
      <c r="E90" s="2">
        <v>0</v>
      </c>
      <c r="F90" s="2">
        <v>0</v>
      </c>
      <c r="G90" s="3">
        <f t="shared" si="0"/>
        <v>13.35</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47904.44</v>
      </c>
      <c r="D102" s="2">
        <f>'PR-RAS'!E106</f>
        <v>45187.39</v>
      </c>
      <c r="E102" s="2">
        <v>0</v>
      </c>
      <c r="F102" s="2">
        <v>0</v>
      </c>
      <c r="G102" s="3">
        <f t="shared" si="0"/>
        <v>13966.201220000001</v>
      </c>
      <c r="H102" s="3">
        <f t="shared" si="1"/>
        <v>0.83000000000174623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47904.44</v>
      </c>
      <c r="D108" s="2">
        <f>'PR-RAS'!E112</f>
        <v>45187.39</v>
      </c>
      <c r="E108" s="2">
        <v>0</v>
      </c>
      <c r="F108" s="2">
        <v>0</v>
      </c>
      <c r="G108" s="3">
        <f t="shared" si="0"/>
        <v>14795.876539999999</v>
      </c>
      <c r="H108" s="3">
        <f t="shared" si="1"/>
        <v>0.83000000000174623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47904.44</v>
      </c>
      <c r="D113" s="2">
        <f>'PR-RAS'!E117</f>
        <v>45187.39</v>
      </c>
      <c r="E113" s="2">
        <v>0</v>
      </c>
      <c r="F113" s="2">
        <v>0</v>
      </c>
      <c r="G113" s="3">
        <f t="shared" si="0"/>
        <v>15487.272640000001</v>
      </c>
      <c r="H113" s="3">
        <f t="shared" si="1"/>
        <v>0.83000000000174623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12686.29</v>
      </c>
      <c r="D121" s="2">
        <f>'PR-RAS'!E125</f>
        <v>11668.91</v>
      </c>
      <c r="E121" s="2">
        <v>0</v>
      </c>
      <c r="F121" s="2">
        <v>0</v>
      </c>
      <c r="G121" s="3">
        <f t="shared" si="0"/>
        <v>4322.8931999999995</v>
      </c>
      <c r="H121" s="3">
        <f t="shared" si="1"/>
        <v>0.38000000000101863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10337.290000000001</v>
      </c>
      <c r="D122" s="2">
        <f>'PR-RAS'!E126</f>
        <v>9608.91</v>
      </c>
      <c r="E122" s="2">
        <v>0</v>
      </c>
      <c r="F122" s="2">
        <v>0</v>
      </c>
      <c r="G122" s="3">
        <f t="shared" si="0"/>
        <v>3576.16831</v>
      </c>
      <c r="H122" s="3">
        <f t="shared" si="1"/>
        <v>0.38000000000101863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10337.290000000001</v>
      </c>
      <c r="D124" s="2">
        <f>'PR-RAS'!E128</f>
        <v>9608.91</v>
      </c>
      <c r="E124" s="2">
        <v>0</v>
      </c>
      <c r="F124" s="2">
        <v>0</v>
      </c>
      <c r="G124" s="3">
        <f t="shared" si="0"/>
        <v>3635.27853</v>
      </c>
      <c r="H124" s="3">
        <f t="shared" si="1"/>
        <v>0.38000000000101863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2349</v>
      </c>
      <c r="D125" s="2">
        <f>'PR-RAS'!E129</f>
        <v>2060</v>
      </c>
      <c r="E125" s="2">
        <v>0</v>
      </c>
      <c r="F125" s="2">
        <v>0</v>
      </c>
      <c r="G125" s="3">
        <f t="shared" si="0"/>
        <v>802.15599999999995</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2349</v>
      </c>
      <c r="D126" s="2">
        <f>'PR-RAS'!E130</f>
        <v>2060</v>
      </c>
      <c r="E126" s="2">
        <v>0</v>
      </c>
      <c r="F126" s="2">
        <v>0</v>
      </c>
      <c r="G126" s="3">
        <f t="shared" si="0"/>
        <v>808.625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412200.03</v>
      </c>
      <c r="D130" s="2">
        <f>'PR-RAS'!E134</f>
        <v>412860.65</v>
      </c>
      <c r="E130" s="2">
        <v>0</v>
      </c>
      <c r="F130" s="2">
        <v>0</v>
      </c>
      <c r="G130" s="3">
        <f t="shared" si="0"/>
        <v>159691.85157000003</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412200.03</v>
      </c>
      <c r="D131" s="2">
        <f>'PR-RAS'!E135</f>
        <v>412860.65</v>
      </c>
      <c r="E131" s="2">
        <v>0</v>
      </c>
      <c r="F131" s="2">
        <v>0</v>
      </c>
      <c r="G131" s="3">
        <f t="shared" si="0"/>
        <v>160929.77290000001</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409895.32</v>
      </c>
      <c r="D132" s="2">
        <f>'PR-RAS'!E136</f>
        <v>412175.5</v>
      </c>
      <c r="E132" s="2">
        <v>0</v>
      </c>
      <c r="F132" s="2">
        <v>0</v>
      </c>
      <c r="G132" s="3">
        <f t="shared" si="0"/>
        <v>161686.26792000001</v>
      </c>
      <c r="H132" s="3">
        <f t="shared" si="1"/>
        <v>0.82000000000698492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2304.71</v>
      </c>
      <c r="D133" s="2">
        <f>'PR-RAS'!E137</f>
        <v>685.15</v>
      </c>
      <c r="E133" s="2">
        <v>0</v>
      </c>
      <c r="F133" s="2">
        <v>0</v>
      </c>
      <c r="G133" s="3">
        <f t="shared" si="0"/>
        <v>485.10132000000004</v>
      </c>
      <c r="H133" s="3">
        <f t="shared" si="1"/>
        <v>0.43999999999994088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1714327.3</v>
      </c>
      <c r="D148" s="2">
        <f>'PR-RAS'!E152</f>
        <v>1893045.8</v>
      </c>
      <c r="E148" s="2">
        <v>0</v>
      </c>
      <c r="F148" s="2">
        <v>0</v>
      </c>
      <c r="G148" s="3">
        <f t="shared" si="0"/>
        <v>808561.57830000005</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1353278.46</v>
      </c>
      <c r="D149" s="2">
        <f>'PR-RAS'!E153</f>
        <v>1555291.27</v>
      </c>
      <c r="E149" s="2">
        <v>0</v>
      </c>
      <c r="F149" s="2">
        <v>0</v>
      </c>
      <c r="G149" s="3">
        <f t="shared" si="0"/>
        <v>660651.42799999996</v>
      </c>
      <c r="H149" s="3">
        <f t="shared" si="1"/>
        <v>0.72999999998137355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1144501.53</v>
      </c>
      <c r="D150" s="2">
        <f>'PR-RAS'!E154</f>
        <v>1356838.56</v>
      </c>
      <c r="E150" s="2">
        <v>0</v>
      </c>
      <c r="F150" s="2">
        <v>0</v>
      </c>
      <c r="G150" s="3">
        <f t="shared" si="0"/>
        <v>574868.61885000009</v>
      </c>
      <c r="H150" s="3">
        <f t="shared" si="1"/>
        <v>0.90999999991618097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1137638.04</v>
      </c>
      <c r="D151" s="2">
        <f>'PR-RAS'!E155</f>
        <v>1328462.42</v>
      </c>
      <c r="E151" s="2">
        <v>0</v>
      </c>
      <c r="F151" s="2">
        <v>0</v>
      </c>
      <c r="G151" s="3">
        <f t="shared" si="0"/>
        <v>569184.43199999991</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5663.48</v>
      </c>
      <c r="D153" s="2">
        <f>'PR-RAS'!E157</f>
        <v>20581.580000000002</v>
      </c>
      <c r="E153" s="2">
        <v>0</v>
      </c>
      <c r="F153" s="2">
        <v>0</v>
      </c>
      <c r="G153" s="3">
        <f t="shared" si="0"/>
        <v>7117.6492799999996</v>
      </c>
      <c r="H153" s="3">
        <f t="shared" si="1"/>
        <v>0.89999999999781721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1200.01</v>
      </c>
      <c r="D154" s="2">
        <f>'PR-RAS'!E158</f>
        <v>7794.56</v>
      </c>
      <c r="E154" s="2">
        <v>0</v>
      </c>
      <c r="F154" s="2">
        <v>0</v>
      </c>
      <c r="G154" s="3">
        <f t="shared" si="0"/>
        <v>2568.7368900000001</v>
      </c>
      <c r="H154" s="3">
        <f t="shared" si="1"/>
        <v>0.44999999999959073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28619.63</v>
      </c>
      <c r="D155" s="2">
        <f>'PR-RAS'!E159</f>
        <v>34769.93</v>
      </c>
      <c r="E155" s="2">
        <v>0</v>
      </c>
      <c r="F155" s="2">
        <v>0</v>
      </c>
      <c r="G155" s="3">
        <f t="shared" si="0"/>
        <v>15116.561460000001</v>
      </c>
      <c r="H155" s="3">
        <f t="shared" si="1"/>
        <v>0.43999999999869033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180157.30000000002</v>
      </c>
      <c r="D156" s="2">
        <f>'PR-RAS'!E160</f>
        <v>163682.78</v>
      </c>
      <c r="E156" s="2">
        <v>0</v>
      </c>
      <c r="F156" s="2">
        <v>0</v>
      </c>
      <c r="G156" s="3">
        <f t="shared" si="0"/>
        <v>78666.04329999999</v>
      </c>
      <c r="H156" s="3">
        <f t="shared" si="1"/>
        <v>0.52000000001862645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180126.79</v>
      </c>
      <c r="D158" s="2">
        <f>'PR-RAS'!E162</f>
        <v>163668.76999999999</v>
      </c>
      <c r="E158" s="2">
        <v>0</v>
      </c>
      <c r="F158" s="2">
        <v>0</v>
      </c>
      <c r="G158" s="3">
        <f t="shared" si="0"/>
        <v>79671.899809999988</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30.51</v>
      </c>
      <c r="D159" s="2">
        <f>'PR-RAS'!E163</f>
        <v>14.01</v>
      </c>
      <c r="E159" s="2">
        <v>0</v>
      </c>
      <c r="F159" s="2">
        <v>0</v>
      </c>
      <c r="G159" s="3">
        <f t="shared" si="0"/>
        <v>9.2477400000000003</v>
      </c>
      <c r="H159" s="3">
        <f t="shared" si="1"/>
        <v>0.49999999999999822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322957.06</v>
      </c>
      <c r="D160" s="2">
        <f>'PR-RAS'!E164</f>
        <v>298792.71999999997</v>
      </c>
      <c r="E160" s="2">
        <v>0</v>
      </c>
      <c r="F160" s="2">
        <v>0</v>
      </c>
      <c r="G160" s="3">
        <f t="shared" si="0"/>
        <v>146366.25750000001</v>
      </c>
      <c r="H160" s="3">
        <f t="shared" si="1"/>
        <v>0.34000000002561137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30683.86</v>
      </c>
      <c r="D161" s="2">
        <f>'PR-RAS'!E165</f>
        <v>27655.77</v>
      </c>
      <c r="E161" s="2">
        <v>0</v>
      </c>
      <c r="F161" s="2">
        <v>0</v>
      </c>
      <c r="G161" s="3">
        <f t="shared" si="0"/>
        <v>13759.263999999999</v>
      </c>
      <c r="H161" s="3">
        <f t="shared" si="1"/>
        <v>0.36999999999898137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5243.8</v>
      </c>
      <c r="D162" s="2">
        <f>'PR-RAS'!E166</f>
        <v>3742.39</v>
      </c>
      <c r="E162" s="2">
        <v>0</v>
      </c>
      <c r="F162" s="2">
        <v>0</v>
      </c>
      <c r="G162" s="3">
        <f t="shared" si="0"/>
        <v>2049.3013799999999</v>
      </c>
      <c r="H162" s="3">
        <f t="shared" si="1"/>
        <v>0.58999999999969077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21752.560000000001</v>
      </c>
      <c r="D163" s="2">
        <f>'PR-RAS'!E167</f>
        <v>22074.38</v>
      </c>
      <c r="E163" s="2">
        <v>0</v>
      </c>
      <c r="F163" s="2">
        <v>0</v>
      </c>
      <c r="G163" s="3">
        <f t="shared" si="0"/>
        <v>10676.013840000001</v>
      </c>
      <c r="H163" s="3">
        <f t="shared" si="1"/>
        <v>0.81999999999970896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3687.5</v>
      </c>
      <c r="D164" s="2">
        <f>'PR-RAS'!E168</f>
        <v>1839</v>
      </c>
      <c r="E164" s="2">
        <v>0</v>
      </c>
      <c r="F164" s="2">
        <v>0</v>
      </c>
      <c r="G164" s="3">
        <f t="shared" si="0"/>
        <v>1200.5765000000001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160184.51999999999</v>
      </c>
      <c r="D166" s="2">
        <f>'PR-RAS'!E170</f>
        <v>170641.59000000003</v>
      </c>
      <c r="E166" s="2">
        <v>0</v>
      </c>
      <c r="F166" s="2">
        <v>0</v>
      </c>
      <c r="G166" s="3">
        <f t="shared" si="0"/>
        <v>82742.170500000022</v>
      </c>
      <c r="H166" s="3">
        <f t="shared" si="1"/>
        <v>0.88999999998486601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20913.77</v>
      </c>
      <c r="D167" s="2">
        <f>'PR-RAS'!E171</f>
        <v>14920.57</v>
      </c>
      <c r="E167" s="2">
        <v>0</v>
      </c>
      <c r="F167" s="2">
        <v>0</v>
      </c>
      <c r="G167" s="3">
        <f t="shared" si="0"/>
        <v>8425.3150600000008</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99711.77</v>
      </c>
      <c r="D168" s="2">
        <f>'PR-RAS'!E172</f>
        <v>109788.08</v>
      </c>
      <c r="E168" s="2">
        <v>0</v>
      </c>
      <c r="F168" s="2">
        <v>0</v>
      </c>
      <c r="G168" s="3">
        <f t="shared" si="0"/>
        <v>53321.084309999998</v>
      </c>
      <c r="H168" s="3">
        <f t="shared" si="1"/>
        <v>0.30999999999767169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36890.74</v>
      </c>
      <c r="D169" s="2">
        <f>'PR-RAS'!E173</f>
        <v>36284.050000000003</v>
      </c>
      <c r="E169" s="2">
        <v>0</v>
      </c>
      <c r="F169" s="2">
        <v>0</v>
      </c>
      <c r="G169" s="3">
        <f t="shared" si="0"/>
        <v>18389.08512</v>
      </c>
      <c r="H169" s="3">
        <f t="shared" si="1"/>
        <v>0.31000000000494765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2323</v>
      </c>
      <c r="D170" s="2">
        <f>'PR-RAS'!E174</f>
        <v>9648.89</v>
      </c>
      <c r="E170" s="2">
        <v>0</v>
      </c>
      <c r="F170" s="2">
        <v>0</v>
      </c>
      <c r="G170" s="3">
        <f t="shared" si="0"/>
        <v>3653.9118200000003</v>
      </c>
      <c r="H170" s="3">
        <f t="shared" si="1"/>
        <v>0.11000000000058208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292.24</v>
      </c>
      <c r="D171" s="2">
        <f>'PR-RAS'!E175</f>
        <v>0</v>
      </c>
      <c r="E171" s="2">
        <v>0</v>
      </c>
      <c r="F171" s="2">
        <v>0</v>
      </c>
      <c r="G171" s="3">
        <f t="shared" si="0"/>
        <v>49.680800000000005</v>
      </c>
      <c r="H171" s="3">
        <f t="shared" si="1"/>
        <v>0.24000000000000909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v>
      </c>
      <c r="D173" s="2">
        <f>'PR-RAS'!E177</f>
        <v>0</v>
      </c>
      <c r="E173" s="2">
        <v>0</v>
      </c>
      <c r="F173" s="2">
        <v>0</v>
      </c>
      <c r="G173" s="3">
        <f t="shared" si="0"/>
        <v>9.1159999999999997</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118607.01000000002</v>
      </c>
      <c r="D174" s="2">
        <f>'PR-RAS'!E178</f>
        <v>93920.319999999992</v>
      </c>
      <c r="E174" s="2">
        <v>0</v>
      </c>
      <c r="F174" s="2">
        <v>0</v>
      </c>
      <c r="G174" s="3">
        <f t="shared" si="0"/>
        <v>53015.443449999999</v>
      </c>
      <c r="H174" s="3">
        <f t="shared" si="1"/>
        <v>0.33000000001629815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4363.51</v>
      </c>
      <c r="D175" s="2">
        <f>'PR-RAS'!E179</f>
        <v>3103.53</v>
      </c>
      <c r="E175" s="2">
        <v>0</v>
      </c>
      <c r="F175" s="2">
        <v>0</v>
      </c>
      <c r="G175" s="3">
        <f t="shared" si="0"/>
        <v>1839.2791799999998</v>
      </c>
      <c r="H175" s="3">
        <f t="shared" si="1"/>
        <v>0.95999999999958163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57587.74</v>
      </c>
      <c r="D176" s="2">
        <f>'PR-RAS'!E180</f>
        <v>24103.61</v>
      </c>
      <c r="E176" s="2">
        <v>0</v>
      </c>
      <c r="F176" s="2">
        <v>0</v>
      </c>
      <c r="G176" s="3">
        <f t="shared" si="0"/>
        <v>18514.117999999999</v>
      </c>
      <c r="H176" s="3">
        <f t="shared" si="1"/>
        <v>0.65000000000145519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1265</v>
      </c>
      <c r="D177" s="2">
        <f>'PR-RAS'!E181</f>
        <v>0</v>
      </c>
      <c r="E177" s="2">
        <v>0</v>
      </c>
      <c r="F177" s="2">
        <v>0</v>
      </c>
      <c r="G177" s="3">
        <f t="shared" si="0"/>
        <v>222.64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11174.04</v>
      </c>
      <c r="D178" s="2">
        <f>'PR-RAS'!E182</f>
        <v>13258.7</v>
      </c>
      <c r="E178" s="2">
        <v>0</v>
      </c>
      <c r="F178" s="2">
        <v>0</v>
      </c>
      <c r="G178" s="3">
        <f t="shared" si="0"/>
        <v>6671.3848799999996</v>
      </c>
      <c r="H178" s="3">
        <f t="shared" si="1"/>
        <v>0.34000000000014552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2962.46</v>
      </c>
      <c r="D179" s="2">
        <f>'PR-RAS'!E183</f>
        <v>2727.7</v>
      </c>
      <c r="E179" s="2">
        <v>0</v>
      </c>
      <c r="F179" s="2">
        <v>0</v>
      </c>
      <c r="G179" s="3">
        <f t="shared" si="0"/>
        <v>1498.3790799999999</v>
      </c>
      <c r="H179" s="3">
        <f t="shared" si="1"/>
        <v>0.76000000000021828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3280.96</v>
      </c>
      <c r="D180" s="2">
        <f>'PR-RAS'!E184</f>
        <v>4147.83</v>
      </c>
      <c r="E180" s="2">
        <v>0</v>
      </c>
      <c r="F180" s="2">
        <v>0</v>
      </c>
      <c r="G180" s="3">
        <f t="shared" si="0"/>
        <v>2072.2149799999997</v>
      </c>
      <c r="H180" s="3">
        <f t="shared" si="1"/>
        <v>0.21000000000003638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26729.98</v>
      </c>
      <c r="D181" s="2">
        <f>'PR-RAS'!E185</f>
        <v>18313.400000000001</v>
      </c>
      <c r="E181" s="2">
        <v>0</v>
      </c>
      <c r="F181" s="2">
        <v>0</v>
      </c>
      <c r="G181" s="3">
        <f t="shared" si="0"/>
        <v>11404.2204</v>
      </c>
      <c r="H181" s="3">
        <f t="shared" si="1"/>
        <v>0.42000000000189175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3901.83</v>
      </c>
      <c r="D182" s="2">
        <f>'PR-RAS'!E186</f>
        <v>3753.53</v>
      </c>
      <c r="E182" s="2">
        <v>0</v>
      </c>
      <c r="F182" s="2">
        <v>0</v>
      </c>
      <c r="G182" s="3">
        <f t="shared" si="0"/>
        <v>2065.00909</v>
      </c>
      <c r="H182" s="3">
        <f t="shared" si="1"/>
        <v>0.63999999999987267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7341.49</v>
      </c>
      <c r="D183" s="2">
        <f>'PR-RAS'!E187</f>
        <v>24512.02</v>
      </c>
      <c r="E183" s="2">
        <v>0</v>
      </c>
      <c r="F183" s="2">
        <v>0</v>
      </c>
      <c r="G183" s="3">
        <f t="shared" si="0"/>
        <v>10258.526459999999</v>
      </c>
      <c r="H183" s="3">
        <f t="shared" si="1"/>
        <v>0.51000000000021828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13481.67</v>
      </c>
      <c r="D190" s="2">
        <f>'PR-RAS'!E194</f>
        <v>6575.0400000000009</v>
      </c>
      <c r="E190" s="2">
        <v>0</v>
      </c>
      <c r="F190" s="2">
        <v>0</v>
      </c>
      <c r="G190" s="3">
        <f t="shared" si="0"/>
        <v>5033.4007499999998</v>
      </c>
      <c r="H190" s="3">
        <f t="shared" si="1"/>
        <v>0.37000000000080036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2126.89</v>
      </c>
      <c r="D191" s="2">
        <f>'PR-RAS'!E195</f>
        <v>1606.24</v>
      </c>
      <c r="E191" s="2">
        <v>0</v>
      </c>
      <c r="F191" s="2">
        <v>0</v>
      </c>
      <c r="G191" s="3">
        <f t="shared" si="0"/>
        <v>1014.4802999999999</v>
      </c>
      <c r="H191" s="3">
        <f t="shared" si="1"/>
        <v>0.35000000000013642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1645.06</v>
      </c>
      <c r="E192" s="2">
        <v>0</v>
      </c>
      <c r="F192" s="2">
        <v>0</v>
      </c>
      <c r="G192" s="3">
        <f t="shared" si="0"/>
        <v>628.41291999999999</v>
      </c>
      <c r="H192" s="3">
        <f t="shared" si="1"/>
        <v>5.999999999994543E-2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1201.55</v>
      </c>
      <c r="D193" s="2">
        <f>'PR-RAS'!E197</f>
        <v>853.43</v>
      </c>
      <c r="E193" s="2">
        <v>0</v>
      </c>
      <c r="F193" s="2">
        <v>0</v>
      </c>
      <c r="G193" s="3">
        <f t="shared" si="0"/>
        <v>558.41471999999999</v>
      </c>
      <c r="H193" s="3">
        <f t="shared" si="1"/>
        <v>0.87999999999999545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3210.22</v>
      </c>
      <c r="D194" s="2">
        <f>'PR-RAS'!E198</f>
        <v>275</v>
      </c>
      <c r="E194" s="2">
        <v>0</v>
      </c>
      <c r="F194" s="2">
        <v>0</v>
      </c>
      <c r="G194" s="3">
        <f t="shared" si="0"/>
        <v>725.72245999999996</v>
      </c>
      <c r="H194" s="3">
        <f t="shared" si="1"/>
        <v>0.21999999999979991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5130.32</v>
      </c>
      <c r="D195" s="2">
        <f>'PR-RAS'!E199</f>
        <v>337.8</v>
      </c>
      <c r="E195" s="2">
        <v>0</v>
      </c>
      <c r="F195" s="2">
        <v>0</v>
      </c>
      <c r="G195" s="3">
        <f t="shared" si="0"/>
        <v>1126.3484800000001</v>
      </c>
      <c r="H195" s="3">
        <f t="shared" si="1"/>
        <v>0.51999999999969759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1812.69</v>
      </c>
      <c r="D197" s="2">
        <f>'PR-RAS'!E201</f>
        <v>1857.51</v>
      </c>
      <c r="E197" s="2">
        <v>0</v>
      </c>
      <c r="F197" s="2">
        <v>0</v>
      </c>
      <c r="G197" s="3">
        <f t="shared" si="0"/>
        <v>1083.4311600000001</v>
      </c>
      <c r="H197" s="3">
        <f t="shared" si="1"/>
        <v>0.79999999999995453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1476.06</v>
      </c>
      <c r="D198" s="2">
        <f>'PR-RAS'!E202</f>
        <v>1586.01</v>
      </c>
      <c r="E198" s="2">
        <v>0</v>
      </c>
      <c r="F198" s="2">
        <v>0</v>
      </c>
      <c r="G198" s="3">
        <f t="shared" si="0"/>
        <v>915.67176000000006</v>
      </c>
      <c r="H198" s="3">
        <f t="shared" si="1"/>
        <v>6.9999999999936335E-2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1476.06</v>
      </c>
      <c r="D212" s="2">
        <f>'PR-RAS'!E216</f>
        <v>1586.01</v>
      </c>
      <c r="E212" s="2">
        <v>0</v>
      </c>
      <c r="F212" s="2">
        <v>0</v>
      </c>
      <c r="G212" s="3">
        <f t="shared" si="0"/>
        <v>980.74487999999997</v>
      </c>
      <c r="H212" s="3">
        <f t="shared" si="1"/>
        <v>6.9999999999936335E-2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1336.79</v>
      </c>
      <c r="D213" s="2">
        <f>'PR-RAS'!E217</f>
        <v>1460.87</v>
      </c>
      <c r="E213" s="2">
        <v>0</v>
      </c>
      <c r="F213" s="2">
        <v>0</v>
      </c>
      <c r="G213" s="3">
        <f t="shared" si="0"/>
        <v>902.80835999999988</v>
      </c>
      <c r="H213" s="3">
        <f t="shared" si="1"/>
        <v>0.34000000000014552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46.67</v>
      </c>
      <c r="D215" s="2">
        <f>'PR-RAS'!E219</f>
        <v>0</v>
      </c>
      <c r="E215" s="2">
        <v>0</v>
      </c>
      <c r="F215" s="2">
        <v>0</v>
      </c>
      <c r="G215" s="3">
        <f t="shared" si="0"/>
        <v>9.9873799999999999</v>
      </c>
      <c r="H215" s="3">
        <f t="shared" si="1"/>
        <v>0.32999999999999829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92.6</v>
      </c>
      <c r="D216" s="2">
        <f>'PR-RAS'!E220</f>
        <v>125.14</v>
      </c>
      <c r="E216" s="2">
        <v>0</v>
      </c>
      <c r="F216" s="2">
        <v>0</v>
      </c>
      <c r="G216" s="3">
        <f t="shared" si="0"/>
        <v>73.719200000000001</v>
      </c>
      <c r="H216" s="3">
        <f t="shared" si="1"/>
        <v>0.54000000000000625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36615.72</v>
      </c>
      <c r="D258" s="2">
        <f>'PR-RAS'!E262</f>
        <v>37375.800000000003</v>
      </c>
      <c r="E258" s="2">
        <v>0</v>
      </c>
      <c r="F258" s="2">
        <v>0</v>
      </c>
      <c r="G258" s="3">
        <f t="shared" si="0"/>
        <v>28621.401240000003</v>
      </c>
      <c r="H258" s="3">
        <f t="shared" si="1"/>
        <v>0.47999999999592546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36615.72</v>
      </c>
      <c r="D265" s="2">
        <f>'PR-RAS'!E269</f>
        <v>37375.800000000003</v>
      </c>
      <c r="E265" s="2">
        <v>0</v>
      </c>
      <c r="F265" s="2">
        <v>0</v>
      </c>
      <c r="G265" s="3">
        <f t="shared" si="0"/>
        <v>29400.972480000004</v>
      </c>
      <c r="H265" s="3">
        <f t="shared" si="1"/>
        <v>0.47999999999592546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9900.36</v>
      </c>
      <c r="D266" s="2">
        <f>'PR-RAS'!E270</f>
        <v>885.9</v>
      </c>
      <c r="E266" s="2">
        <v>0</v>
      </c>
      <c r="F266" s="2">
        <v>0</v>
      </c>
      <c r="G266" s="3">
        <f t="shared" si="0"/>
        <v>3093.1224000000002</v>
      </c>
      <c r="H266" s="3">
        <f t="shared" si="1"/>
        <v>0.46000000000060481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26715.360000000001</v>
      </c>
      <c r="D267" s="2">
        <f>'PR-RAS'!E271</f>
        <v>36489.9</v>
      </c>
      <c r="E267" s="2">
        <v>0</v>
      </c>
      <c r="F267" s="2">
        <v>0</v>
      </c>
      <c r="G267" s="3">
        <f t="shared" si="0"/>
        <v>26518.912560000001</v>
      </c>
      <c r="H267" s="3">
        <f t="shared" si="1"/>
        <v>0.45999999999912689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1714327.3</v>
      </c>
      <c r="D295" s="2">
        <f>'PR-RAS'!E299</f>
        <v>1893045.8</v>
      </c>
      <c r="E295" s="2">
        <v>0</v>
      </c>
      <c r="F295" s="2">
        <v>0</v>
      </c>
      <c r="G295" s="3">
        <f t="shared" si="12"/>
        <v>1617123.1566000001</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66429.399999999907</v>
      </c>
      <c r="D296" s="2">
        <f>'PR-RAS'!E300</f>
        <v>0</v>
      </c>
      <c r="E296" s="2">
        <v>0</v>
      </c>
      <c r="F296" s="2">
        <v>0</v>
      </c>
      <c r="G296" s="3">
        <f t="shared" si="12"/>
        <v>19596.67299999997</v>
      </c>
      <c r="H296" s="3">
        <f t="shared" si="13"/>
        <v>0.39999999990686774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202292.32999999984</v>
      </c>
      <c r="E297" s="2">
        <v>0</v>
      </c>
      <c r="F297" s="2">
        <v>0</v>
      </c>
      <c r="G297" s="3">
        <f t="shared" si="12"/>
        <v>119757.0593599999</v>
      </c>
      <c r="H297" s="3">
        <f t="shared" si="13"/>
        <v>0.32999999984167516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22477.43</v>
      </c>
      <c r="D298" s="2">
        <f>'PR-RAS'!E302</f>
        <v>48221.61</v>
      </c>
      <c r="E298" s="2">
        <v>0</v>
      </c>
      <c r="F298" s="2">
        <v>0</v>
      </c>
      <c r="G298" s="3">
        <f t="shared" si="12"/>
        <v>35319.43305</v>
      </c>
      <c r="H298" s="3">
        <f t="shared" si="13"/>
        <v>0.81999999999970896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20899.900000000001</v>
      </c>
      <c r="D300" s="2">
        <f>'PR-RAS'!E304</f>
        <v>234727.49</v>
      </c>
      <c r="E300" s="2">
        <v>0</v>
      </c>
      <c r="F300" s="2">
        <v>0</v>
      </c>
      <c r="G300" s="3">
        <f t="shared" si="12"/>
        <v>146616.10912000001</v>
      </c>
      <c r="H300" s="3">
        <f t="shared" si="13"/>
        <v>0.58999999998923158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3013.1</v>
      </c>
      <c r="D301" s="2">
        <f>'PR-RAS'!E305</f>
        <v>3322.82</v>
      </c>
      <c r="E301" s="2">
        <v>0</v>
      </c>
      <c r="F301" s="2">
        <v>0</v>
      </c>
      <c r="G301" s="3">
        <f t="shared" si="12"/>
        <v>2897.6219999999998</v>
      </c>
      <c r="H301" s="3">
        <f t="shared" si="13"/>
        <v>0.27999999999974534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23989.89</v>
      </c>
      <c r="D355" s="2">
        <f>'PR-RAS'!E360</f>
        <v>35945.089999999997</v>
      </c>
      <c r="E355" s="2">
        <v>0</v>
      </c>
      <c r="F355" s="2">
        <v>0</v>
      </c>
      <c r="G355" s="3">
        <f t="shared" si="12"/>
        <v>33941.544779999997</v>
      </c>
      <c r="H355" s="3">
        <f t="shared" si="13"/>
        <v>0.19999999999708962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23989.89</v>
      </c>
      <c r="D368" s="2">
        <f>'PR-RAS'!E373</f>
        <v>35945.089999999997</v>
      </c>
      <c r="E368" s="2">
        <v>0</v>
      </c>
      <c r="F368" s="2">
        <v>0</v>
      </c>
      <c r="G368" s="3">
        <f t="shared" si="12"/>
        <v>35187.985689999994</v>
      </c>
      <c r="H368" s="3">
        <f t="shared" si="13"/>
        <v>0.19999999999708962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400</v>
      </c>
      <c r="D374" s="2">
        <f>'PR-RAS'!E379</f>
        <v>0</v>
      </c>
      <c r="E374" s="2">
        <v>0</v>
      </c>
      <c r="F374" s="2">
        <v>0</v>
      </c>
      <c r="G374" s="3">
        <f t="shared" si="12"/>
        <v>149.19999999999999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400</v>
      </c>
      <c r="D375" s="2">
        <f>'PR-RAS'!E380</f>
        <v>0</v>
      </c>
      <c r="E375" s="2">
        <v>0</v>
      </c>
      <c r="F375" s="2">
        <v>0</v>
      </c>
      <c r="G375" s="3">
        <f t="shared" si="12"/>
        <v>149.6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23589.89</v>
      </c>
      <c r="D388" s="2">
        <f>'PR-RAS'!E393</f>
        <v>35945.089999999997</v>
      </c>
      <c r="E388" s="2">
        <v>0</v>
      </c>
      <c r="F388" s="2">
        <v>0</v>
      </c>
      <c r="G388" s="3">
        <f t="shared" si="12"/>
        <v>36950.787089999998</v>
      </c>
      <c r="H388" s="3">
        <f t="shared" si="13"/>
        <v>0.19999999999708962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23589.89</v>
      </c>
      <c r="D389" s="2">
        <f>'PR-RAS'!E394</f>
        <v>35945.089999999997</v>
      </c>
      <c r="E389" s="2">
        <v>0</v>
      </c>
      <c r="F389" s="2">
        <v>0</v>
      </c>
      <c r="G389" s="3">
        <f t="shared" si="12"/>
        <v>37046.267159999996</v>
      </c>
      <c r="H389" s="3">
        <f t="shared" si="13"/>
        <v>0.19999999999708962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23989.89</v>
      </c>
      <c r="D413" s="2">
        <f>'PR-RAS'!E418</f>
        <v>35945.089999999997</v>
      </c>
      <c r="E413" s="2">
        <v>0</v>
      </c>
      <c r="F413" s="2">
        <v>0</v>
      </c>
      <c r="G413" s="3">
        <f t="shared" si="12"/>
        <v>39502.588839999997</v>
      </c>
      <c r="H413" s="3">
        <f t="shared" si="13"/>
        <v>0.19999999999708962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16695.330000000002</v>
      </c>
      <c r="D415" s="2">
        <f>'PR-RAS'!E420</f>
        <v>0</v>
      </c>
      <c r="E415" s="2">
        <v>0</v>
      </c>
      <c r="F415" s="2">
        <v>0</v>
      </c>
      <c r="G415" s="3">
        <f t="shared" si="12"/>
        <v>6911.8666200000007</v>
      </c>
      <c r="H415" s="3">
        <f t="shared" si="13"/>
        <v>0.33000000000174623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1780756.7</v>
      </c>
      <c r="D417" s="2">
        <f>'PR-RAS'!E422</f>
        <v>1690753.4700000002</v>
      </c>
      <c r="E417" s="2">
        <v>0</v>
      </c>
      <c r="F417" s="2">
        <v>0</v>
      </c>
      <c r="G417" s="3">
        <f t="shared" si="12"/>
        <v>2147501.6742400001</v>
      </c>
      <c r="H417" s="3">
        <f t="shared" si="13"/>
        <v>0.7700000002514571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1738317.19</v>
      </c>
      <c r="D418" s="2">
        <f>'PR-RAS'!E423</f>
        <v>1928990.8900000001</v>
      </c>
      <c r="E418" s="2">
        <v>0</v>
      </c>
      <c r="F418" s="2">
        <v>0</v>
      </c>
      <c r="G418" s="3">
        <f t="shared" si="12"/>
        <v>2333656.6704900004</v>
      </c>
      <c r="H418" s="3">
        <f t="shared" si="13"/>
        <v>0.29999999981373549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42439.510000000009</v>
      </c>
      <c r="D419" s="2">
        <f>'PR-RAS'!E424</f>
        <v>0</v>
      </c>
      <c r="E419" s="2">
        <v>0</v>
      </c>
      <c r="F419" s="2">
        <v>0</v>
      </c>
      <c r="G419" s="3">
        <f t="shared" si="12"/>
        <v>17739.715180000003</v>
      </c>
      <c r="H419" s="3">
        <f t="shared" si="13"/>
        <v>0.48999999999068677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238237.41999999993</v>
      </c>
      <c r="E420" s="2">
        <v>0</v>
      </c>
      <c r="F420" s="2">
        <v>0</v>
      </c>
      <c r="G420" s="3">
        <f t="shared" si="12"/>
        <v>199642.95795999994</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5782.0999999999985</v>
      </c>
      <c r="D421" s="2">
        <f>'PR-RAS'!E426</f>
        <v>48221.61</v>
      </c>
      <c r="E421" s="2">
        <v>0</v>
      </c>
      <c r="F421" s="2">
        <v>0</v>
      </c>
      <c r="G421" s="3">
        <f t="shared" si="12"/>
        <v>42934.634400000003</v>
      </c>
      <c r="H421" s="3">
        <f t="shared" si="13"/>
        <v>0.48999999999796273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20899.900000000001</v>
      </c>
      <c r="D423" s="2">
        <f>'PR-RAS'!E428</f>
        <v>234727.49</v>
      </c>
      <c r="E423" s="2">
        <v>0</v>
      </c>
      <c r="F423" s="2">
        <v>0</v>
      </c>
      <c r="G423" s="3">
        <f t="shared" si="12"/>
        <v>206929.75936</v>
      </c>
      <c r="H423" s="3">
        <f t="shared" si="13"/>
        <v>0.58999999998923158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1780756.7</v>
      </c>
      <c r="D637" s="2">
        <f>'PR-RAS'!E643</f>
        <v>1690753.4700000002</v>
      </c>
      <c r="E637" s="2">
        <v>0</v>
      </c>
      <c r="F637" s="2">
        <v>0</v>
      </c>
      <c r="G637" s="3">
        <f t="shared" si="14"/>
        <v>3283199.6750400006</v>
      </c>
      <c r="H637" s="3">
        <f t="shared" si="15"/>
        <v>0.7700000002514571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1738317.19</v>
      </c>
      <c r="D638" s="2">
        <f>'PR-RAS'!E644</f>
        <v>1928990.8900000001</v>
      </c>
      <c r="E638" s="2">
        <v>0</v>
      </c>
      <c r="F638" s="2">
        <v>0</v>
      </c>
      <c r="G638" s="3">
        <f t="shared" si="14"/>
        <v>3564842.4438900007</v>
      </c>
      <c r="H638" s="3">
        <f t="shared" si="15"/>
        <v>0.29999999981373549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42439.510000000009</v>
      </c>
      <c r="D639" s="2">
        <f>'PR-RAS'!E645</f>
        <v>0</v>
      </c>
      <c r="E639" s="2">
        <v>0</v>
      </c>
      <c r="F639" s="2">
        <v>0</v>
      </c>
      <c r="G639" s="3">
        <f t="shared" si="14"/>
        <v>27076.407380000008</v>
      </c>
      <c r="H639" s="3">
        <f t="shared" si="15"/>
        <v>0.48999999999068677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238237.41999999993</v>
      </c>
      <c r="E640" s="2">
        <v>0</v>
      </c>
      <c r="F640" s="2">
        <v>0</v>
      </c>
      <c r="G640" s="3">
        <f t="shared" si="14"/>
        <v>304467.42275999993</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5782.0999999999985</v>
      </c>
      <c r="D641" s="2">
        <f>'PR-RAS'!E647</f>
        <v>48221.61</v>
      </c>
      <c r="E641" s="2">
        <v>0</v>
      </c>
      <c r="F641" s="2">
        <v>0</v>
      </c>
      <c r="G641" s="3">
        <f t="shared" si="14"/>
        <v>65424.204800000007</v>
      </c>
      <c r="H641" s="3">
        <f t="shared" si="15"/>
        <v>0.48999999999796273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48221.610000000008</v>
      </c>
      <c r="D643" s="2">
        <f>'PR-RAS'!E649</f>
        <v>0</v>
      </c>
      <c r="E643" s="2">
        <v>0</v>
      </c>
      <c r="F643" s="2">
        <v>0</v>
      </c>
      <c r="G643" s="3">
        <f t="shared" si="14"/>
        <v>30958.273620000007</v>
      </c>
      <c r="H643" s="3">
        <f t="shared" si="15"/>
        <v>0.38999999999214197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190015.80999999994</v>
      </c>
      <c r="E644" s="2">
        <v>0</v>
      </c>
      <c r="F644" s="2">
        <v>0</v>
      </c>
      <c r="G644" s="3">
        <f t="shared" si="14"/>
        <v>244360.33165999994</v>
      </c>
      <c r="H644" s="3">
        <f t="shared" si="15"/>
        <v>0.19000000006053597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111512.62</v>
      </c>
      <c r="D645" s="2">
        <f>'PR-RAS'!E651</f>
        <v>0</v>
      </c>
      <c r="E645" s="2">
        <v>0</v>
      </c>
      <c r="F645" s="2">
        <v>0</v>
      </c>
      <c r="G645" s="3">
        <f t="shared" si="14"/>
        <v>71814.127280000001</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68426.42</v>
      </c>
      <c r="D646" s="2">
        <f>'PR-RAS'!E653</f>
        <v>93270.13</v>
      </c>
      <c r="E646" s="2">
        <v>0</v>
      </c>
      <c r="F646" s="2">
        <v>0</v>
      </c>
      <c r="G646" s="3">
        <f t="shared" si="14"/>
        <v>164453.5086</v>
      </c>
      <c r="H646" s="3">
        <f t="shared" si="15"/>
        <v>0.55000000000291038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590587.21</v>
      </c>
      <c r="D647" s="2">
        <f>'PR-RAS'!E654</f>
        <v>599622.18999999994</v>
      </c>
      <c r="E647" s="2">
        <v>0</v>
      </c>
      <c r="F647" s="2">
        <v>0</v>
      </c>
      <c r="G647" s="3">
        <f t="shared" si="14"/>
        <v>1156231.2071399998</v>
      </c>
      <c r="H647" s="3">
        <f t="shared" si="15"/>
        <v>0.39999999990686774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565743.5</v>
      </c>
      <c r="D648" s="2">
        <f>'PR-RAS'!E655</f>
        <v>606969.85</v>
      </c>
      <c r="E648" s="2">
        <v>0</v>
      </c>
      <c r="F648" s="2">
        <v>0</v>
      </c>
      <c r="G648" s="3">
        <f t="shared" si="14"/>
        <v>1151455.0304</v>
      </c>
      <c r="H648" s="3">
        <f t="shared" si="15"/>
        <v>0.65000000002328306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93270.13</v>
      </c>
      <c r="D649" s="2">
        <f>'PR-RAS'!E656</f>
        <v>85922.469999999972</v>
      </c>
      <c r="E649" s="2">
        <v>0</v>
      </c>
      <c r="F649" s="2">
        <v>0</v>
      </c>
      <c r="G649" s="3">
        <f t="shared" si="14"/>
        <v>171794.56535999998</v>
      </c>
      <c r="H649" s="3">
        <f t="shared" si="15"/>
        <v>0.59999999997671694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49</v>
      </c>
      <c r="D651" s="2">
        <f>'PR-RAS'!E658</f>
        <v>49</v>
      </c>
      <c r="E651" s="2">
        <v>0</v>
      </c>
      <c r="F651" s="2">
        <v>0</v>
      </c>
      <c r="G651" s="3">
        <f t="shared" si="14"/>
        <v>95.55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45</v>
      </c>
      <c r="E653" s="2">
        <v>0</v>
      </c>
      <c r="F653" s="2">
        <v>0</v>
      </c>
      <c r="G653" s="3">
        <f t="shared" si="14"/>
        <v>88.02000000000001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81594.820000000007</v>
      </c>
      <c r="D676" s="2">
        <f>'PR-RAS'!E683</f>
        <v>80293.36</v>
      </c>
      <c r="E676" s="2">
        <v>0</v>
      </c>
      <c r="F676" s="2">
        <v>0</v>
      </c>
      <c r="G676" s="3">
        <f t="shared" si="14"/>
        <v>163472.53950000001</v>
      </c>
      <c r="H676" s="3">
        <f t="shared" si="15"/>
        <v>0.53999999999359716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1203248.97</v>
      </c>
      <c r="D677" s="2">
        <f>'PR-RAS'!E684</f>
        <v>1106613.45</v>
      </c>
      <c r="E677" s="2">
        <v>0</v>
      </c>
      <c r="F677" s="2">
        <v>0</v>
      </c>
      <c r="G677" s="3">
        <f t="shared" si="14"/>
        <v>2309537.6881200001</v>
      </c>
      <c r="H677" s="3">
        <f t="shared" si="15"/>
        <v>0.47999999998137355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21929.13</v>
      </c>
      <c r="D678" s="2">
        <f>'PR-RAS'!E685</f>
        <v>33893.599999999999</v>
      </c>
      <c r="E678" s="2">
        <v>0</v>
      </c>
      <c r="F678" s="2">
        <v>0</v>
      </c>
      <c r="G678" s="3">
        <f t="shared" si="14"/>
        <v>60737.955410000002</v>
      </c>
      <c r="H678" s="3">
        <f t="shared" si="15"/>
        <v>0.53000000000247383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38235.160000000003</v>
      </c>
      <c r="D717" s="2">
        <f>'PR-RAS'!E724</f>
        <v>38578.5</v>
      </c>
      <c r="E717" s="2">
        <v>0</v>
      </c>
      <c r="F717" s="2">
        <v>0</v>
      </c>
      <c r="G717" s="3">
        <f t="shared" si="14"/>
        <v>82620.786559999993</v>
      </c>
      <c r="H717" s="3">
        <f t="shared" si="15"/>
        <v>0.66000000000349246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21752.560000000001</v>
      </c>
      <c r="D727" s="2">
        <f>'PR-RAS'!E734</f>
        <v>22074.38</v>
      </c>
      <c r="E727" s="2">
        <v>0</v>
      </c>
      <c r="F727" s="2">
        <v>0</v>
      </c>
      <c r="G727" s="3">
        <f t="shared" si="14"/>
        <v>47844.358320000007</v>
      </c>
      <c r="H727" s="3">
        <f t="shared" si="15"/>
        <v>0.81999999999970896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2912.66</v>
      </c>
      <c r="D729" s="2">
        <f>'PR-RAS'!E736</f>
        <v>3549.58</v>
      </c>
      <c r="E729" s="2">
        <v>0</v>
      </c>
      <c r="F729" s="2">
        <v>0</v>
      </c>
      <c r="G729" s="3">
        <f t="shared" si="14"/>
        <v>7288.6049599999997</v>
      </c>
      <c r="H729" s="3">
        <f t="shared" si="15"/>
        <v>0.76000000000021828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125</v>
      </c>
      <c r="D730" s="2">
        <f>'PR-RAS'!E737</f>
        <v>0</v>
      </c>
      <c r="E730" s="2">
        <v>0</v>
      </c>
      <c r="F730" s="2">
        <v>0</v>
      </c>
      <c r="G730" s="3">
        <f t="shared" si="14"/>
        <v>91.125</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18367.21</v>
      </c>
      <c r="D731" s="2">
        <f>'PR-RAS'!E738</f>
        <v>1495.65</v>
      </c>
      <c r="E731" s="2">
        <v>0</v>
      </c>
      <c r="F731" s="2">
        <v>0</v>
      </c>
      <c r="G731" s="3">
        <f t="shared" si="14"/>
        <v>15591.712299999999</v>
      </c>
      <c r="H731" s="3">
        <f t="shared" si="15"/>
        <v>0.55999999999903594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5847.49</v>
      </c>
      <c r="D732" s="2">
        <f>'PR-RAS'!E739</f>
        <v>590</v>
      </c>
      <c r="E732" s="2">
        <v>0</v>
      </c>
      <c r="F732" s="2">
        <v>0</v>
      </c>
      <c r="G732" s="3">
        <f t="shared" si="14"/>
        <v>5137.09519</v>
      </c>
      <c r="H732" s="3">
        <f t="shared" si="15"/>
        <v>0.48999999999978172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2126.89</v>
      </c>
      <c r="D734" s="2">
        <f>'PR-RAS'!E741</f>
        <v>1606.24</v>
      </c>
      <c r="E734" s="2">
        <v>0</v>
      </c>
      <c r="F734" s="2">
        <v>0</v>
      </c>
      <c r="G734" s="3">
        <f t="shared" si="14"/>
        <v>3913.75821</v>
      </c>
      <c r="H734" s="3">
        <f t="shared" si="15"/>
        <v>0.35000000000013642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2410</v>
      </c>
      <c r="D842" s="2">
        <f>'PR-RAS'!E849</f>
        <v>840</v>
      </c>
      <c r="E842" s="2">
        <v>0</v>
      </c>
      <c r="F842" s="2">
        <v>0</v>
      </c>
      <c r="G842" s="3">
        <f t="shared" si="34"/>
        <v>3439.69</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7490.36</v>
      </c>
      <c r="D843" s="2">
        <f>'PR-RAS'!E850</f>
        <v>45.9</v>
      </c>
      <c r="E843" s="2">
        <v>0</v>
      </c>
      <c r="F843" s="2">
        <v>0</v>
      </c>
      <c r="G843" s="3">
        <f t="shared" si="34"/>
        <v>6384.1787199999999</v>
      </c>
      <c r="H843" s="3">
        <f t="shared" si="35"/>
        <v>0.459999999999674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26715.360000000001</v>
      </c>
      <c r="D848" s="2">
        <f>'PR-RAS'!E855</f>
        <v>36489.9</v>
      </c>
      <c r="E848" s="2">
        <v>0</v>
      </c>
      <c r="F848" s="2">
        <v>0</v>
      </c>
      <c r="G848" s="3">
        <f t="shared" si="34"/>
        <v>84441.800520000004</v>
      </c>
      <c r="H848" s="3">
        <f t="shared" si="35"/>
        <v>0.45999999999912689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1299625.8800000001</v>
      </c>
      <c r="D1011" s="7">
        <f>BILANCA!E6</f>
        <v>1451489.0100000002</v>
      </c>
      <c r="E1011" s="7">
        <v>0</v>
      </c>
      <c r="F1011" s="7">
        <v>0</v>
      </c>
      <c r="G1011" s="8">
        <f t="shared" ref="G1011:G1306" si="38">B1011/1000*C1011+B1011/500*D1011</f>
        <v>4202.6039000000001</v>
      </c>
      <c r="H1011" s="8">
        <f t="shared" si="35"/>
        <v>0.13000000012107193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1036742.1700000002</v>
      </c>
      <c r="D1012" s="2">
        <f>BILANCA!E7</f>
        <v>1076188.6800000002</v>
      </c>
      <c r="E1012" s="2">
        <v>0</v>
      </c>
      <c r="F1012" s="2">
        <v>0</v>
      </c>
      <c r="G1012" s="3">
        <f t="shared" si="38"/>
        <v>6378.2390600000017</v>
      </c>
      <c r="H1012" s="3">
        <f t="shared" si="35"/>
        <v>0.48999999999068677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101579.93</v>
      </c>
      <c r="D1013" s="2">
        <f>BILANCA!E8</f>
        <v>101579.93</v>
      </c>
      <c r="E1013" s="2">
        <v>0</v>
      </c>
      <c r="F1013" s="2">
        <v>0</v>
      </c>
      <c r="G1013" s="3">
        <f t="shared" si="38"/>
        <v>914.21936999999991</v>
      </c>
      <c r="H1013" s="3">
        <f t="shared" si="35"/>
        <v>0.14000000001396984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101579.93</v>
      </c>
      <c r="D1014" s="2">
        <f>BILANCA!E9</f>
        <v>101579.93</v>
      </c>
      <c r="E1014" s="2">
        <v>0</v>
      </c>
      <c r="F1014" s="2">
        <v>0</v>
      </c>
      <c r="G1014" s="3">
        <f t="shared" si="38"/>
        <v>1218.9591599999999</v>
      </c>
      <c r="H1014" s="3">
        <f t="shared" si="35"/>
        <v>0.14000000001396984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935162.24000000022</v>
      </c>
      <c r="D1017" s="2">
        <f>BILANCA!E12</f>
        <v>974608.75000000023</v>
      </c>
      <c r="E1017" s="2">
        <v>0</v>
      </c>
      <c r="F1017" s="2">
        <v>0</v>
      </c>
      <c r="G1017" s="3">
        <f t="shared" si="38"/>
        <v>20190.658180000006</v>
      </c>
      <c r="H1017" s="3">
        <f t="shared" si="35"/>
        <v>0.48999999999068677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866163.13000000012</v>
      </c>
      <c r="D1018" s="2">
        <f>BILANCA!E13</f>
        <v>868819.03000000014</v>
      </c>
      <c r="E1018" s="2">
        <v>0</v>
      </c>
      <c r="F1018" s="2">
        <v>0</v>
      </c>
      <c r="G1018" s="3">
        <f t="shared" si="38"/>
        <v>20830.409520000001</v>
      </c>
      <c r="H1018" s="3">
        <f t="shared" si="35"/>
        <v>0.16000000026542693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1517003.85</v>
      </c>
      <c r="D1020" s="2">
        <f>BILANCA!E15</f>
        <v>1517002.85</v>
      </c>
      <c r="E1020" s="2">
        <v>0</v>
      </c>
      <c r="F1020" s="2">
        <v>0</v>
      </c>
      <c r="G1020" s="3">
        <f t="shared" si="38"/>
        <v>45510.095500000003</v>
      </c>
      <c r="H1020" s="3">
        <f t="shared" si="35"/>
        <v>0.29999999981373549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650840.72</v>
      </c>
      <c r="D1023" s="2">
        <f>BILANCA!E18</f>
        <v>648183.81999999995</v>
      </c>
      <c r="E1023" s="2">
        <v>0</v>
      </c>
      <c r="F1023" s="2">
        <v>0</v>
      </c>
      <c r="G1023" s="3">
        <f t="shared" si="38"/>
        <v>25313.708679999996</v>
      </c>
      <c r="H1023" s="3">
        <f t="shared" si="35"/>
        <v>0.46000000007916242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1826.5200000000186</v>
      </c>
      <c r="D1024" s="2">
        <f>BILANCA!E19</f>
        <v>3006.5200000000186</v>
      </c>
      <c r="E1024" s="2">
        <v>0</v>
      </c>
      <c r="F1024" s="2">
        <v>0</v>
      </c>
      <c r="G1024" s="3">
        <f t="shared" si="38"/>
        <v>109.75384000000078</v>
      </c>
      <c r="H1024" s="3">
        <f t="shared" si="35"/>
        <v>0.9599999999627471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145418.91</v>
      </c>
      <c r="D1025" s="2">
        <f>BILANCA!E20</f>
        <v>149598.91</v>
      </c>
      <c r="E1025" s="2">
        <v>0</v>
      </c>
      <c r="F1025" s="2">
        <v>0</v>
      </c>
      <c r="G1025" s="3">
        <f t="shared" si="38"/>
        <v>6669.2509499999996</v>
      </c>
      <c r="H1025" s="3">
        <f t="shared" si="35"/>
        <v>0.17999999999301508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9792.61</v>
      </c>
      <c r="D1026" s="2">
        <f>BILANCA!E21</f>
        <v>9792.61</v>
      </c>
      <c r="E1026" s="2">
        <v>0</v>
      </c>
      <c r="F1026" s="2">
        <v>0</v>
      </c>
      <c r="G1026" s="3">
        <f t="shared" si="38"/>
        <v>470.04528000000005</v>
      </c>
      <c r="H1026" s="3">
        <f t="shared" si="35"/>
        <v>0.77999999999883585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3921.41</v>
      </c>
      <c r="D1027" s="2">
        <f>BILANCA!E22</f>
        <v>3921.41</v>
      </c>
      <c r="E1027" s="2">
        <v>0</v>
      </c>
      <c r="F1027" s="2">
        <v>0</v>
      </c>
      <c r="G1027" s="3">
        <f t="shared" si="38"/>
        <v>199.99191000000002</v>
      </c>
      <c r="H1027" s="3">
        <f t="shared" si="35"/>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5025.63</v>
      </c>
      <c r="D1028" s="2">
        <f>BILANCA!E23</f>
        <v>5025.63</v>
      </c>
      <c r="E1028" s="2">
        <v>0</v>
      </c>
      <c r="F1028" s="2">
        <v>0</v>
      </c>
      <c r="G1028" s="3">
        <f t="shared" si="38"/>
        <v>271.38401999999996</v>
      </c>
      <c r="H1028" s="3">
        <f t="shared" si="35"/>
        <v>0.73999999999978172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5736.11</v>
      </c>
      <c r="D1029" s="2">
        <f>BILANCA!E24</f>
        <v>5736.11</v>
      </c>
      <c r="E1029" s="2">
        <v>0</v>
      </c>
      <c r="F1029" s="2">
        <v>0</v>
      </c>
      <c r="G1029" s="3">
        <f t="shared" si="38"/>
        <v>326.95826999999997</v>
      </c>
      <c r="H1029" s="3">
        <f t="shared" si="35"/>
        <v>0.21999999999934516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2782.33</v>
      </c>
      <c r="D1030" s="2">
        <f>BILANCA!E25</f>
        <v>2782.33</v>
      </c>
      <c r="E1030" s="2">
        <v>0</v>
      </c>
      <c r="F1030" s="2">
        <v>0</v>
      </c>
      <c r="G1030" s="3">
        <f t="shared" si="38"/>
        <v>166.93979999999999</v>
      </c>
      <c r="H1030" s="3">
        <f t="shared" si="35"/>
        <v>0.65999999999985448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6975.92</v>
      </c>
      <c r="D1031" s="2">
        <f>BILANCA!E26</f>
        <v>6975.92</v>
      </c>
      <c r="E1031" s="2">
        <v>0</v>
      </c>
      <c r="F1031" s="2">
        <v>0</v>
      </c>
      <c r="G1031" s="3">
        <f t="shared" si="38"/>
        <v>439.48296000000005</v>
      </c>
      <c r="H1031" s="3">
        <f t="shared" si="35"/>
        <v>0.15999999999985448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177826.4</v>
      </c>
      <c r="D1033" s="2">
        <f>BILANCA!E28</f>
        <v>180826.4</v>
      </c>
      <c r="E1033" s="2">
        <v>0</v>
      </c>
      <c r="F1033" s="2">
        <v>0</v>
      </c>
      <c r="G1033" s="3">
        <f t="shared" si="38"/>
        <v>12408.0216</v>
      </c>
      <c r="H1033" s="3">
        <f t="shared" si="35"/>
        <v>0.79999999998835847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66703.039999999994</v>
      </c>
      <c r="D1040" s="2">
        <f>BILANCA!E35</f>
        <v>102313.65</v>
      </c>
      <c r="E1040" s="2">
        <v>0</v>
      </c>
      <c r="F1040" s="2">
        <v>0</v>
      </c>
      <c r="G1040" s="3">
        <f t="shared" si="38"/>
        <v>8139.9101999999993</v>
      </c>
      <c r="H1040" s="3">
        <f t="shared" si="35"/>
        <v>0.38999999999941792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66669.86</v>
      </c>
      <c r="D1041" s="2">
        <f>BILANCA!E36</f>
        <v>102693.62</v>
      </c>
      <c r="E1041" s="2">
        <v>0</v>
      </c>
      <c r="F1041" s="2">
        <v>0</v>
      </c>
      <c r="G1041" s="3">
        <f t="shared" si="38"/>
        <v>8433.7700999999997</v>
      </c>
      <c r="H1041" s="3">
        <f t="shared" si="35"/>
        <v>0.52000000000407454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33.18</v>
      </c>
      <c r="D1042" s="2">
        <f>BILANCA!E37</f>
        <v>33.18</v>
      </c>
      <c r="E1042" s="2">
        <v>0</v>
      </c>
      <c r="F1042" s="2">
        <v>0</v>
      </c>
      <c r="G1042" s="3">
        <f t="shared" si="38"/>
        <v>3.1852800000000001</v>
      </c>
      <c r="H1042" s="3">
        <f t="shared" si="35"/>
        <v>0.35999999999999943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413.15</v>
      </c>
      <c r="E1045" s="2">
        <v>0</v>
      </c>
      <c r="F1045" s="2">
        <v>0</v>
      </c>
      <c r="G1045" s="3">
        <f t="shared" si="38"/>
        <v>28.920500000000001</v>
      </c>
      <c r="H1045" s="3">
        <f t="shared" si="35"/>
        <v>0.14999999999997726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469.55</v>
      </c>
      <c r="D1050" s="2">
        <f>BILANCA!E45</f>
        <v>469.55</v>
      </c>
      <c r="E1050" s="2">
        <v>0</v>
      </c>
      <c r="F1050" s="2">
        <v>0</v>
      </c>
      <c r="G1050" s="3">
        <f t="shared" si="38"/>
        <v>56.346000000000004</v>
      </c>
      <c r="H1050" s="3">
        <f t="shared" si="35"/>
        <v>0.89999999999997726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469.55</v>
      </c>
      <c r="D1052" s="2">
        <f>BILANCA!E47</f>
        <v>469.55</v>
      </c>
      <c r="E1052" s="2">
        <v>0</v>
      </c>
      <c r="F1052" s="2">
        <v>0</v>
      </c>
      <c r="G1052" s="3">
        <f t="shared" si="38"/>
        <v>59.163300000000007</v>
      </c>
      <c r="H1052" s="3">
        <f t="shared" si="35"/>
        <v>0.89999999999997726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34088.49</v>
      </c>
      <c r="D1059" s="2">
        <f>BILANCA!E54</f>
        <v>34334.28</v>
      </c>
      <c r="E1059" s="2">
        <v>0</v>
      </c>
      <c r="F1059" s="2">
        <v>0</v>
      </c>
      <c r="G1059" s="3">
        <f t="shared" si="38"/>
        <v>5035.0954499999998</v>
      </c>
      <c r="H1059" s="3">
        <f t="shared" si="35"/>
        <v>0.76999999999679858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34088.49</v>
      </c>
      <c r="D1060" s="2">
        <f>BILANCA!E55</f>
        <v>34334.28</v>
      </c>
      <c r="E1060" s="2">
        <v>0</v>
      </c>
      <c r="F1060" s="2">
        <v>0</v>
      </c>
      <c r="G1060" s="3">
        <f t="shared" si="38"/>
        <v>5137.8525</v>
      </c>
      <c r="H1060" s="3">
        <f t="shared" si="35"/>
        <v>0.76999999999679858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262883.70999999996</v>
      </c>
      <c r="D1074" s="2">
        <f>BILANCA!E69</f>
        <v>375300.32999999996</v>
      </c>
      <c r="E1074" s="2">
        <v>0</v>
      </c>
      <c r="F1074" s="2">
        <v>0</v>
      </c>
      <c r="G1074" s="3">
        <f t="shared" si="38"/>
        <v>64862.999679999994</v>
      </c>
      <c r="H1074" s="3">
        <f t="shared" si="35"/>
        <v>0.61999999999534339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93270.13</v>
      </c>
      <c r="D1075" s="2">
        <f>BILANCA!E70</f>
        <v>85922.47</v>
      </c>
      <c r="E1075" s="2">
        <v>0</v>
      </c>
      <c r="F1075" s="2">
        <v>0</v>
      </c>
      <c r="G1075" s="3">
        <f t="shared" si="38"/>
        <v>17232.479550000004</v>
      </c>
      <c r="H1075" s="3">
        <f t="shared" si="35"/>
        <v>0.60000000000582077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93045.67</v>
      </c>
      <c r="D1076" s="2">
        <f>BILANCA!E71</f>
        <v>85922.47</v>
      </c>
      <c r="E1076" s="2">
        <v>0</v>
      </c>
      <c r="F1076" s="2">
        <v>0</v>
      </c>
      <c r="G1076" s="3">
        <f t="shared" si="38"/>
        <v>17482.78026</v>
      </c>
      <c r="H1076" s="3">
        <f t="shared" si="35"/>
        <v>0.80000000000291038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93045.67</v>
      </c>
      <c r="D1078" s="2">
        <f>BILANCA!E73</f>
        <v>85922.47</v>
      </c>
      <c r="E1078" s="2">
        <v>0</v>
      </c>
      <c r="F1078" s="2">
        <v>0</v>
      </c>
      <c r="G1078" s="3">
        <f t="shared" si="38"/>
        <v>18012.56148</v>
      </c>
      <c r="H1078" s="3">
        <f t="shared" si="35"/>
        <v>0.80000000000291038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224.46</v>
      </c>
      <c r="D1085" s="2">
        <f>BILANCA!E80</f>
        <v>0</v>
      </c>
      <c r="E1085" s="2">
        <v>0</v>
      </c>
      <c r="F1085" s="2">
        <v>0</v>
      </c>
      <c r="G1085" s="3">
        <f t="shared" si="38"/>
        <v>16.834499999999998</v>
      </c>
      <c r="H1085" s="3">
        <f t="shared" si="35"/>
        <v>0.46000000000000796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37201.06</v>
      </c>
      <c r="D1087" s="2">
        <f>BILANCA!E82</f>
        <v>54650.37</v>
      </c>
      <c r="E1087" s="2">
        <v>0</v>
      </c>
      <c r="F1087" s="2">
        <v>0</v>
      </c>
      <c r="G1087" s="3">
        <f t="shared" si="38"/>
        <v>11280.638599999998</v>
      </c>
      <c r="H1087" s="3">
        <f t="shared" si="35"/>
        <v>0.43000000000029104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37201.06</v>
      </c>
      <c r="D1092" s="2">
        <f>BILANCA!E87</f>
        <v>54650.37</v>
      </c>
      <c r="E1092" s="2">
        <v>0</v>
      </c>
      <c r="F1092" s="2">
        <v>0</v>
      </c>
      <c r="G1092" s="3">
        <f t="shared" si="38"/>
        <v>12013.1476</v>
      </c>
      <c r="H1092" s="3">
        <f t="shared" si="35"/>
        <v>0.43000000000029104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20899.899999999998</v>
      </c>
      <c r="D1152" s="2">
        <f>BILANCA!E147</f>
        <v>234727.49</v>
      </c>
      <c r="E1152" s="2">
        <v>0</v>
      </c>
      <c r="F1152" s="2">
        <v>0</v>
      </c>
      <c r="G1152" s="3">
        <f t="shared" si="38"/>
        <v>69630.392959999983</v>
      </c>
      <c r="H1152" s="3">
        <f t="shared" si="41"/>
        <v>0.58999999999286956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212936.36</v>
      </c>
      <c r="E1155" s="2">
        <v>0</v>
      </c>
      <c r="F1155" s="2">
        <v>0</v>
      </c>
      <c r="G1155" s="3">
        <f t="shared" si="38"/>
        <v>61751.544399999992</v>
      </c>
      <c r="H1155" s="3">
        <f t="shared" si="41"/>
        <v>0.35999999998603016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212936.36</v>
      </c>
      <c r="E1161" s="2">
        <v>0</v>
      </c>
      <c r="F1161" s="2">
        <v>0</v>
      </c>
      <c r="G1161" s="3">
        <f t="shared" si="38"/>
        <v>64306.780719999995</v>
      </c>
      <c r="H1161" s="3">
        <f t="shared" si="41"/>
        <v>0.35999999998603016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17886.8</v>
      </c>
      <c r="D1165" s="2">
        <f>BILANCA!E160</f>
        <v>18458.900000000001</v>
      </c>
      <c r="E1165" s="2">
        <v>0</v>
      </c>
      <c r="F1165" s="2">
        <v>0</v>
      </c>
      <c r="G1165" s="3">
        <f t="shared" si="38"/>
        <v>8494.7129999999997</v>
      </c>
      <c r="H1165" s="3">
        <f t="shared" si="41"/>
        <v>0.2999999999992724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3013.1</v>
      </c>
      <c r="D1166" s="2">
        <f>BILANCA!E161</f>
        <v>3322.82</v>
      </c>
      <c r="E1166" s="2">
        <v>0</v>
      </c>
      <c r="F1166" s="2">
        <v>0</v>
      </c>
      <c r="G1166" s="3">
        <f t="shared" si="38"/>
        <v>1506.7634399999999</v>
      </c>
      <c r="H1166" s="3">
        <f t="shared" si="41"/>
        <v>0.27999999999974534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9.41</v>
      </c>
      <c r="E1167" s="2">
        <v>0</v>
      </c>
      <c r="F1167" s="2">
        <v>0</v>
      </c>
      <c r="G1167" s="3">
        <f t="shared" si="38"/>
        <v>2.9547400000000001</v>
      </c>
      <c r="H1167" s="3">
        <f t="shared" si="41"/>
        <v>0.41000000000000014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111512.62</v>
      </c>
      <c r="D1176" s="2">
        <f>BILANCA!E171</f>
        <v>0</v>
      </c>
      <c r="E1176" s="2">
        <v>0</v>
      </c>
      <c r="F1176" s="2">
        <v>0</v>
      </c>
      <c r="G1176" s="3">
        <f t="shared" si="38"/>
        <v>18511.09492</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111512.62</v>
      </c>
      <c r="D1179" s="2">
        <f>BILANCA!E174</f>
        <v>0</v>
      </c>
      <c r="E1179" s="2">
        <v>0</v>
      </c>
      <c r="F1179" s="2">
        <v>0</v>
      </c>
      <c r="G1179" s="3">
        <f t="shared" si="38"/>
        <v>18845.63278</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1299625.8799999999</v>
      </c>
      <c r="D1180" s="2">
        <f>BILANCA!E176</f>
        <v>1451489.01</v>
      </c>
      <c r="E1180" s="2">
        <v>0</v>
      </c>
      <c r="F1180" s="2">
        <v>0</v>
      </c>
      <c r="G1180" s="3">
        <f t="shared" si="38"/>
        <v>714442.66300000006</v>
      </c>
      <c r="H1180" s="3">
        <f t="shared" si="41"/>
        <v>0.13000000012107193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193762.11</v>
      </c>
      <c r="D1181" s="2">
        <f>BILANCA!E177</f>
        <v>330588.56</v>
      </c>
      <c r="E1181" s="2">
        <v>0</v>
      </c>
      <c r="F1181" s="2">
        <v>0</v>
      </c>
      <c r="G1181" s="3">
        <f t="shared" si="38"/>
        <v>146194.60833000002</v>
      </c>
      <c r="H1181" s="3">
        <f t="shared" si="41"/>
        <v>0.54999999998835847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182965.78</v>
      </c>
      <c r="D1182" s="2">
        <f>BILANCA!E178</f>
        <v>303879.17</v>
      </c>
      <c r="E1182" s="2">
        <v>0</v>
      </c>
      <c r="F1182" s="2">
        <v>0</v>
      </c>
      <c r="G1182" s="3">
        <f t="shared" si="38"/>
        <v>136004.54863999999</v>
      </c>
      <c r="H1182" s="3">
        <f t="shared" si="41"/>
        <v>0.38999999998486601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110721.14</v>
      </c>
      <c r="D1183" s="2">
        <f>BILANCA!E179</f>
        <v>232997.8</v>
      </c>
      <c r="E1183" s="2">
        <v>0</v>
      </c>
      <c r="F1183" s="2">
        <v>0</v>
      </c>
      <c r="G1183" s="3">
        <f t="shared" si="38"/>
        <v>99771.996019999991</v>
      </c>
      <c r="H1183" s="3">
        <f t="shared" si="41"/>
        <v>0.34000000001105946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24832.43</v>
      </c>
      <c r="D1184" s="2">
        <f>BILANCA!E180</f>
        <v>45377.62</v>
      </c>
      <c r="E1184" s="2">
        <v>0</v>
      </c>
      <c r="F1184" s="2">
        <v>0</v>
      </c>
      <c r="G1184" s="3">
        <f t="shared" si="38"/>
        <v>20112.254580000001</v>
      </c>
      <c r="H1184" s="3">
        <f t="shared" si="41"/>
        <v>0.80999999999767169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7.36</v>
      </c>
      <c r="D1185" s="2">
        <f>BILANCA!E181</f>
        <v>51.16</v>
      </c>
      <c r="E1185" s="2">
        <v>0</v>
      </c>
      <c r="F1185" s="2">
        <v>0</v>
      </c>
      <c r="G1185" s="3">
        <f t="shared" si="38"/>
        <v>19.193999999999999</v>
      </c>
      <c r="H1185" s="3">
        <f t="shared" si="41"/>
        <v>0.51999999999999691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7.36</v>
      </c>
      <c r="D1188" s="2">
        <f>BILANCA!E184</f>
        <v>51.16</v>
      </c>
      <c r="E1188" s="2">
        <v>0</v>
      </c>
      <c r="F1188" s="2">
        <v>0</v>
      </c>
      <c r="G1188" s="3">
        <f t="shared" si="38"/>
        <v>19.523039999999998</v>
      </c>
      <c r="H1188" s="3">
        <f t="shared" si="41"/>
        <v>0.51999999999999691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22036.5</v>
      </c>
      <c r="D1198" s="2">
        <f>BILANCA!E194</f>
        <v>0</v>
      </c>
      <c r="E1198" s="2">
        <v>0</v>
      </c>
      <c r="F1198" s="2">
        <v>0</v>
      </c>
      <c r="G1198" s="3">
        <f t="shared" si="38"/>
        <v>4142.8620000000001</v>
      </c>
      <c r="H1198" s="3">
        <f t="shared" si="41"/>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25368.35</v>
      </c>
      <c r="D1200" s="2">
        <f>BILANCA!E196</f>
        <v>25452.59</v>
      </c>
      <c r="E1200" s="2">
        <v>0</v>
      </c>
      <c r="F1200" s="2">
        <v>0</v>
      </c>
      <c r="G1200" s="3">
        <f t="shared" si="38"/>
        <v>14491.970700000002</v>
      </c>
      <c r="H1200" s="3">
        <f t="shared" si="41"/>
        <v>0.75999999999839929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10796.33</v>
      </c>
      <c r="D1201" s="2">
        <f>BILANCA!E197</f>
        <v>19413.560000000001</v>
      </c>
      <c r="E1201" s="2">
        <v>0</v>
      </c>
      <c r="F1201" s="2">
        <v>0</v>
      </c>
      <c r="G1201" s="3">
        <f t="shared" si="38"/>
        <v>9478.078950000001</v>
      </c>
      <c r="H1201" s="3">
        <f t="shared" si="41"/>
        <v>0.76999999999861757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10796.33</v>
      </c>
      <c r="D1203" s="2">
        <f>BILANCA!E199</f>
        <v>19413.560000000001</v>
      </c>
      <c r="E1203" s="2">
        <v>0</v>
      </c>
      <c r="F1203" s="2">
        <v>0</v>
      </c>
      <c r="G1203" s="3">
        <f t="shared" si="44"/>
        <v>9577.3258500000011</v>
      </c>
      <c r="H1203" s="3">
        <f t="shared" si="45"/>
        <v>0.76999999999861757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7295.83</v>
      </c>
      <c r="E1251" s="2">
        <v>0</v>
      </c>
      <c r="F1251" s="2">
        <v>0</v>
      </c>
      <c r="G1251" s="3">
        <f>B1251/1000*C1251+B1251/500*D1251</f>
        <v>3516.59006</v>
      </c>
      <c r="H1251" s="3">
        <f>ABS(C1251-ROUND(C1251,0))+ABS(D1251-ROUND(D1251,0))</f>
        <v>0.17000000000007276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1105863.77</v>
      </c>
      <c r="D1255" s="2">
        <f>BILANCA!E251</f>
        <v>1120900.45</v>
      </c>
      <c r="E1255" s="2">
        <v>0</v>
      </c>
      <c r="F1255" s="2">
        <v>0</v>
      </c>
      <c r="G1255" s="3">
        <f t="shared" si="38"/>
        <v>820177.84415000002</v>
      </c>
      <c r="H1255" s="3">
        <f t="shared" si="41"/>
        <v>0.67999999993480742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1036742.26</v>
      </c>
      <c r="D1256" s="2">
        <f>BILANCA!E252</f>
        <v>1076188.77</v>
      </c>
      <c r="E1256" s="2">
        <v>0</v>
      </c>
      <c r="F1256" s="2">
        <v>0</v>
      </c>
      <c r="G1256" s="3">
        <f t="shared" si="38"/>
        <v>784523.47080000001</v>
      </c>
      <c r="H1256" s="3">
        <f t="shared" si="41"/>
        <v>0.48999999999068677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1036742.26</v>
      </c>
      <c r="D1257" s="2">
        <f>BILANCA!E253</f>
        <v>1076188.77</v>
      </c>
      <c r="E1257" s="2">
        <v>0</v>
      </c>
      <c r="F1257" s="2">
        <v>0</v>
      </c>
      <c r="G1257" s="3">
        <f t="shared" si="38"/>
        <v>787712.5906</v>
      </c>
      <c r="H1257" s="3">
        <f t="shared" si="41"/>
        <v>0.48999999999068677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48221.61</v>
      </c>
      <c r="D1259" s="2">
        <f>BILANCA!E255</f>
        <v>-190015.81</v>
      </c>
      <c r="E1259" s="2">
        <v>0</v>
      </c>
      <c r="F1259" s="2">
        <v>0</v>
      </c>
      <c r="G1259" s="3">
        <f t="shared" si="38"/>
        <v>-82620.692490000001</v>
      </c>
      <c r="H1259" s="3">
        <f t="shared" si="41"/>
        <v>0.58000000000174623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48221.61</v>
      </c>
      <c r="D1260" s="2">
        <f>BILANCA!E256</f>
        <v>0</v>
      </c>
      <c r="E1260" s="2">
        <v>0</v>
      </c>
      <c r="F1260" s="2">
        <v>0</v>
      </c>
      <c r="G1260" s="3">
        <f t="shared" si="38"/>
        <v>12055.4025</v>
      </c>
      <c r="H1260" s="3">
        <f t="shared" si="41"/>
        <v>0.38999999999941792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48221.61</v>
      </c>
      <c r="D1261" s="2">
        <f>BILANCA!E257</f>
        <v>0</v>
      </c>
      <c r="E1261" s="2">
        <v>0</v>
      </c>
      <c r="F1261" s="2">
        <v>0</v>
      </c>
      <c r="G1261" s="3">
        <f t="shared" si="38"/>
        <v>12103.624110000001</v>
      </c>
      <c r="H1261" s="3">
        <f t="shared" si="41"/>
        <v>0.38999999999941792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190015.81</v>
      </c>
      <c r="E1264" s="2">
        <v>0</v>
      </c>
      <c r="F1264" s="2">
        <v>0</v>
      </c>
      <c r="G1264" s="3">
        <f t="shared" si="38"/>
        <v>96528.031480000005</v>
      </c>
      <c r="H1264" s="3">
        <f t="shared" si="41"/>
        <v>0.19000000000232831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188649.47</v>
      </c>
      <c r="E1265" s="2">
        <v>0</v>
      </c>
      <c r="F1265" s="2">
        <v>0</v>
      </c>
      <c r="G1265" s="3">
        <f t="shared" si="38"/>
        <v>96211.229699999996</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1366.34</v>
      </c>
      <c r="E1266" s="2">
        <v>0</v>
      </c>
      <c r="F1266" s="2">
        <v>0</v>
      </c>
      <c r="G1266" s="3">
        <f t="shared" si="38"/>
        <v>699.56607999999994</v>
      </c>
      <c r="H1266" s="3">
        <f t="shared" si="41"/>
        <v>0.33999999999991815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20899.900000000001</v>
      </c>
      <c r="D1278" s="2">
        <f>BILANCA!E274</f>
        <v>234727.49</v>
      </c>
      <c r="E1278" s="2">
        <v>0</v>
      </c>
      <c r="F1278" s="2">
        <v>0</v>
      </c>
      <c r="G1278" s="3">
        <f t="shared" si="38"/>
        <v>131415.10784000001</v>
      </c>
      <c r="H1278" s="3">
        <f t="shared" si="41"/>
        <v>0.58999999998923158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212936.36</v>
      </c>
      <c r="E1281" s="2">
        <v>0</v>
      </c>
      <c r="F1281" s="2">
        <v>0</v>
      </c>
      <c r="G1281" s="3">
        <f t="shared" si="48"/>
        <v>115411.50711999999</v>
      </c>
      <c r="H1281" s="3">
        <f t="shared" si="49"/>
        <v>0.35999999998603016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212936.36</v>
      </c>
      <c r="E1287" s="2">
        <v>0</v>
      </c>
      <c r="F1287" s="2">
        <v>0</v>
      </c>
      <c r="G1287" s="3">
        <f t="shared" si="48"/>
        <v>117966.74344000001</v>
      </c>
      <c r="H1287" s="3">
        <f t="shared" si="49"/>
        <v>0.35999999998603016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20899.900000000001</v>
      </c>
      <c r="D1291" s="2">
        <f>BILANCA!E287</f>
        <v>18458.900000000001</v>
      </c>
      <c r="E1291" s="2">
        <v>0</v>
      </c>
      <c r="F1291" s="2">
        <v>0</v>
      </c>
      <c r="G1291" s="3">
        <f t="shared" si="48"/>
        <v>16246.773700000002</v>
      </c>
      <c r="H1291" s="3">
        <f t="shared" si="49"/>
        <v>0.19999999999708962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3322.82</v>
      </c>
      <c r="E1292" s="2">
        <v>0</v>
      </c>
      <c r="F1292" s="2">
        <v>0</v>
      </c>
      <c r="G1292" s="3">
        <f t="shared" si="48"/>
        <v>1874.0704799999999</v>
      </c>
      <c r="H1292" s="3">
        <f t="shared" si="49"/>
        <v>0.17999999999983629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9.41</v>
      </c>
      <c r="E1293" s="2">
        <v>0</v>
      </c>
      <c r="F1293" s="2">
        <v>0</v>
      </c>
      <c r="G1293" s="3">
        <f t="shared" si="48"/>
        <v>5.32606</v>
      </c>
      <c r="H1293" s="3">
        <f t="shared" si="49"/>
        <v>0.41000000000000014</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28065.55</v>
      </c>
      <c r="D1301" s="2">
        <f>BILANCA!E297</f>
        <v>28065.55</v>
      </c>
      <c r="E1301" s="2">
        <v>0</v>
      </c>
      <c r="F1301" s="2">
        <v>0</v>
      </c>
      <c r="G1301" s="3">
        <f t="shared" si="38"/>
        <v>24501.225149999998</v>
      </c>
      <c r="H1301" s="3">
        <f t="shared" si="41"/>
        <v>0.90000000000145519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28065.55</v>
      </c>
      <c r="D1302" s="2">
        <f>BILANCA!E298</f>
        <v>28065.55</v>
      </c>
      <c r="E1302" s="2">
        <v>0</v>
      </c>
      <c r="F1302" s="2">
        <v>0</v>
      </c>
      <c r="G1302" s="3">
        <f t="shared" si="38"/>
        <v>24585.421799999996</v>
      </c>
      <c r="H1302" s="3">
        <f t="shared" si="41"/>
        <v>0.90000000000145519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20899.900000000001</v>
      </c>
      <c r="D1305" s="2">
        <f>BILANCA!E302</f>
        <v>21791.13</v>
      </c>
      <c r="E1305" s="2">
        <v>0</v>
      </c>
      <c r="F1305" s="2">
        <v>0</v>
      </c>
      <c r="G1305" s="3">
        <f t="shared" si="38"/>
        <v>19022.2372</v>
      </c>
      <c r="H1305" s="3">
        <f t="shared" si="41"/>
        <v>0.22999999999956344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212936.36</v>
      </c>
      <c r="E1306" s="2">
        <v>0</v>
      </c>
      <c r="F1306" s="2">
        <v>0</v>
      </c>
      <c r="G1306" s="3">
        <f t="shared" si="38"/>
        <v>126058.32511999998</v>
      </c>
      <c r="H1306" s="3">
        <f t="shared" si="41"/>
        <v>0.35999999998603016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37201.06</v>
      </c>
      <c r="D1311" s="2">
        <f>BILANCA!E308</f>
        <v>54650.37</v>
      </c>
      <c r="E1311" s="2">
        <v>0</v>
      </c>
      <c r="F1311" s="2">
        <v>0</v>
      </c>
      <c r="G1311" s="3">
        <f t="shared" si="52"/>
        <v>44097.041799999999</v>
      </c>
      <c r="H1311" s="3">
        <f t="shared" si="41"/>
        <v>0.43000000000029104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70881.37</v>
      </c>
      <c r="E1339" s="2">
        <v>0</v>
      </c>
      <c r="F1339" s="2">
        <v>0</v>
      </c>
      <c r="G1339" s="3">
        <f t="shared" si="52"/>
        <v>46639.941460000002</v>
      </c>
      <c r="H1339" s="3">
        <f t="shared" si="41"/>
        <v>0.36999999999534339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182965.78</v>
      </c>
      <c r="D1340" s="2">
        <f>BILANCA!E337</f>
        <v>232997.8</v>
      </c>
      <c r="E1340" s="2">
        <v>0</v>
      </c>
      <c r="F1340" s="2">
        <v>0</v>
      </c>
      <c r="G1340" s="3">
        <f t="shared" si="52"/>
        <v>214157.25540000002</v>
      </c>
      <c r="H1340" s="3">
        <f t="shared" si="41"/>
        <v>0.42000000001280569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10796.33</v>
      </c>
      <c r="D1342" s="2">
        <f>BILANCA!E339</f>
        <v>19413.560000000001</v>
      </c>
      <c r="E1342" s="2">
        <v>0</v>
      </c>
      <c r="F1342" s="2">
        <v>0</v>
      </c>
      <c r="G1342" s="3">
        <f t="shared" si="52"/>
        <v>16474.985400000001</v>
      </c>
      <c r="H1342" s="3">
        <f t="shared" si="41"/>
        <v>0.76999999999861757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2758.71</v>
      </c>
      <c r="D1347" s="2">
        <f>BILANCA!E344</f>
        <v>0</v>
      </c>
      <c r="E1347" s="2">
        <v>0</v>
      </c>
      <c r="F1347" s="2">
        <v>0</v>
      </c>
      <c r="G1347" s="3">
        <f t="shared" si="52"/>
        <v>929.68527000000006</v>
      </c>
      <c r="H1347" s="3">
        <f t="shared" si="41"/>
        <v>0.28999999999996362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154.41</v>
      </c>
      <c r="E1382" s="2">
        <v>0</v>
      </c>
      <c r="F1382" s="2">
        <v>0</v>
      </c>
      <c r="G1382" s="3">
        <f t="shared" si="59"/>
        <v>114.88104</v>
      </c>
      <c r="H1382" s="3">
        <f t="shared" si="60"/>
        <v>0.40999999999999659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7141.42</v>
      </c>
      <c r="E1383" s="2">
        <v>0</v>
      </c>
      <c r="F1383" s="2">
        <v>0</v>
      </c>
      <c r="G1383" s="3">
        <f t="shared" si="59"/>
        <v>5327.4993199999999</v>
      </c>
      <c r="H1383" s="3">
        <f t="shared" si="60"/>
        <v>0.42000000000007276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28065.55</v>
      </c>
      <c r="D1390" s="2">
        <f>BILANCA!E387</f>
        <v>28065.55</v>
      </c>
      <c r="E1390" s="2">
        <v>0</v>
      </c>
      <c r="F1390" s="2">
        <v>0</v>
      </c>
      <c r="G1390" s="3">
        <f t="shared" ref="G1390:G1399" si="61">B1390/1000*C1390+B1390/500*D1390</f>
        <v>31994.726999999999</v>
      </c>
      <c r="H1390" s="3">
        <f t="shared" ref="H1390:H1399" si="62">ABS(C1390-ROUND(C1390,0))+ABS(D1390-ROUND(D1390,0))</f>
        <v>0.90000000000145519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1738317.19</v>
      </c>
      <c r="D1510" s="2">
        <f>'RAS-funkcijski'!E114</f>
        <v>1928990.8900000001</v>
      </c>
      <c r="E1510" s="2">
        <v>0</v>
      </c>
      <c r="F1510" s="2">
        <v>0</v>
      </c>
      <c r="G1510" s="3">
        <f t="shared" si="52"/>
        <v>615592.88670000003</v>
      </c>
      <c r="H1510" s="3">
        <f t="shared" si="63"/>
        <v>0.29999999981373549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1638605.42</v>
      </c>
      <c r="D1511" s="2">
        <f>'RAS-funkcijski'!E115</f>
        <v>1819202.81</v>
      </c>
      <c r="E1511" s="2">
        <v>0</v>
      </c>
      <c r="F1511" s="2">
        <v>0</v>
      </c>
      <c r="G1511" s="3">
        <f t="shared" si="52"/>
        <v>585748.22543999995</v>
      </c>
      <c r="H1511" s="3">
        <f t="shared" si="63"/>
        <v>0.60999999986961484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1638605.42</v>
      </c>
      <c r="D1513" s="2">
        <f>'RAS-funkcijski'!E117</f>
        <v>1819202.81</v>
      </c>
      <c r="E1513" s="2">
        <v>0</v>
      </c>
      <c r="F1513" s="2">
        <v>0</v>
      </c>
      <c r="G1513" s="3">
        <f t="shared" si="52"/>
        <v>596302.24751999998</v>
      </c>
      <c r="H1513" s="3">
        <f t="shared" si="63"/>
        <v>0.60999999986961484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99711.77</v>
      </c>
      <c r="D1522" s="2">
        <f>'RAS-funkcijski'!E126</f>
        <v>109788.08</v>
      </c>
      <c r="E1522" s="2">
        <v>0</v>
      </c>
      <c r="F1522" s="2">
        <v>0</v>
      </c>
      <c r="G1522" s="3">
        <f t="shared" si="52"/>
        <v>38953.127460000003</v>
      </c>
      <c r="H1522" s="3">
        <f t="shared" si="63"/>
        <v>0.30999999999767169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1738317.19</v>
      </c>
      <c r="D1537" s="14">
        <f>'RAS-funkcijski'!E141</f>
        <v>1928990.8900000001</v>
      </c>
      <c r="E1537" s="14">
        <v>0</v>
      </c>
      <c r="F1537" s="14">
        <v>0</v>
      </c>
      <c r="G1537" s="15">
        <f t="shared" si="52"/>
        <v>766692.95889000013</v>
      </c>
      <c r="H1537" s="15">
        <f t="shared" si="63"/>
        <v>0.29999999981373549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8025.79</v>
      </c>
      <c r="D1538" s="7">
        <f>'P-VRIO'!E5</f>
        <v>37345.83</v>
      </c>
      <c r="E1538" s="7">
        <v>0</v>
      </c>
      <c r="F1538" s="7">
        <v>0</v>
      </c>
      <c r="G1538" s="8">
        <f t="shared" si="52"/>
        <v>82.717449999999999</v>
      </c>
      <c r="H1538" s="8">
        <f t="shared" si="63"/>
        <v>0.37999999999829015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37345.83</v>
      </c>
      <c r="E1539" s="2">
        <v>0</v>
      </c>
      <c r="F1539" s="2">
        <v>0</v>
      </c>
      <c r="G1539" s="3">
        <f t="shared" si="52"/>
        <v>149.38332</v>
      </c>
      <c r="H1539" s="3">
        <f t="shared" si="63"/>
        <v>0.16999999999825377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37345.83</v>
      </c>
      <c r="E1540" s="2">
        <v>0</v>
      </c>
      <c r="F1540" s="2">
        <v>0</v>
      </c>
      <c r="G1540" s="3">
        <f t="shared" si="52"/>
        <v>224.07498000000001</v>
      </c>
      <c r="H1540" s="3">
        <f t="shared" si="63"/>
        <v>0.16999999999825377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37345.83</v>
      </c>
      <c r="E1542" s="2">
        <v>0</v>
      </c>
      <c r="F1542" s="2">
        <v>0</v>
      </c>
      <c r="G1542" s="3">
        <f t="shared" si="52"/>
        <v>373.45830000000001</v>
      </c>
      <c r="H1542" s="3">
        <f t="shared" si="63"/>
        <v>0.16999999999825377</v>
      </c>
      <c r="I1542" s="11">
        <f t="shared" si="64"/>
        <v>63.487910999347861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8025.79</v>
      </c>
      <c r="D1555" s="2">
        <f>'P-VRIO'!E22</f>
        <v>0</v>
      </c>
      <c r="E1555" s="2">
        <v>0</v>
      </c>
      <c r="F1555" s="2">
        <v>0</v>
      </c>
      <c r="G1555" s="3">
        <f t="shared" si="52"/>
        <v>144.46421999999998</v>
      </c>
      <c r="H1555" s="3">
        <f t="shared" si="63"/>
        <v>0.21000000000003638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8025.79</v>
      </c>
      <c r="D1556" s="2">
        <f>'P-VRIO'!E23</f>
        <v>0</v>
      </c>
      <c r="E1556" s="2">
        <v>0</v>
      </c>
      <c r="F1556" s="2">
        <v>0</v>
      </c>
      <c r="G1556" s="3">
        <f t="shared" si="52"/>
        <v>152.49000999999998</v>
      </c>
      <c r="H1556" s="3">
        <f t="shared" si="63"/>
        <v>0.21000000000003638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8025.79</v>
      </c>
      <c r="D1558" s="2">
        <f>'P-VRIO'!E25</f>
        <v>0</v>
      </c>
      <c r="E1558" s="2">
        <v>0</v>
      </c>
      <c r="F1558" s="2">
        <v>0</v>
      </c>
      <c r="G1558" s="3">
        <f t="shared" si="52"/>
        <v>168.54159000000001</v>
      </c>
      <c r="H1558" s="3">
        <f t="shared" si="63"/>
        <v>0.21000000000003638</v>
      </c>
      <c r="I1558" s="11">
        <f t="shared" si="66"/>
        <v>35.393733900006133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193762.11</v>
      </c>
      <c r="D1582" s="7"/>
      <c r="E1582" s="7">
        <v>0</v>
      </c>
      <c r="F1582" s="7">
        <v>0</v>
      </c>
      <c r="G1582" s="8">
        <f t="shared" ref="G1582:G1686" si="70">B1582/1000*C1582</f>
        <v>193.76210999999998</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1830066.5500000003</v>
      </c>
      <c r="D1583" s="2">
        <v>0</v>
      </c>
      <c r="E1583" s="2">
        <v>0</v>
      </c>
      <c r="F1583" s="2">
        <v>0</v>
      </c>
      <c r="G1583" s="3">
        <f t="shared" si="70"/>
        <v>3660.1331000000005</v>
      </c>
      <c r="H1583" s="3">
        <f t="shared" si="71"/>
        <v>0.44999999972060323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1784125.6300000001</v>
      </c>
      <c r="D1585" s="2">
        <v>0</v>
      </c>
      <c r="E1585" s="2">
        <v>0</v>
      </c>
      <c r="F1585" s="2">
        <v>0</v>
      </c>
      <c r="G1585" s="3">
        <f t="shared" si="70"/>
        <v>7136.5025200000009</v>
      </c>
      <c r="H1585" s="3">
        <f t="shared" si="71"/>
        <v>0.36999999987892807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1449899.88</v>
      </c>
      <c r="D1586" s="2">
        <v>0</v>
      </c>
      <c r="E1586" s="2">
        <v>0</v>
      </c>
      <c r="F1586" s="2">
        <v>0</v>
      </c>
      <c r="G1586" s="3">
        <f t="shared" si="70"/>
        <v>7249.4993999999997</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296198.89</v>
      </c>
      <c r="D1587" s="2">
        <v>0</v>
      </c>
      <c r="E1587" s="2">
        <v>0</v>
      </c>
      <c r="F1587" s="2">
        <v>0</v>
      </c>
      <c r="G1587" s="3">
        <f t="shared" si="70"/>
        <v>1777.19334</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272.81</v>
      </c>
      <c r="D1588" s="2">
        <v>0</v>
      </c>
      <c r="E1588" s="2">
        <v>0</v>
      </c>
      <c r="F1588" s="2">
        <v>0</v>
      </c>
      <c r="G1588" s="3">
        <f t="shared" si="70"/>
        <v>1.90967</v>
      </c>
      <c r="H1588" s="3">
        <f t="shared" si="71"/>
        <v>0.18999999999999773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36535.800000000003</v>
      </c>
      <c r="D1591" s="2">
        <v>0</v>
      </c>
      <c r="E1591" s="2">
        <v>0</v>
      </c>
      <c r="F1591" s="2">
        <v>0</v>
      </c>
      <c r="G1591" s="3">
        <f t="shared" si="70"/>
        <v>365.35800000000006</v>
      </c>
      <c r="H1591" s="3">
        <f t="shared" si="71"/>
        <v>0.19999999999708962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1218.25</v>
      </c>
      <c r="D1593" s="2">
        <v>0</v>
      </c>
      <c r="E1593" s="2">
        <v>0</v>
      </c>
      <c r="F1593" s="2">
        <v>0</v>
      </c>
      <c r="G1593" s="3">
        <f t="shared" si="70"/>
        <v>14.619</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38645.089999999997</v>
      </c>
      <c r="D1594" s="2">
        <v>0</v>
      </c>
      <c r="E1594" s="2">
        <v>0</v>
      </c>
      <c r="F1594" s="2">
        <v>0</v>
      </c>
      <c r="G1594" s="3">
        <f t="shared" si="70"/>
        <v>502.38616999999994</v>
      </c>
      <c r="H1594" s="3">
        <f t="shared" si="71"/>
        <v>8.999999999650754E-2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7295.83</v>
      </c>
      <c r="D1601" s="2">
        <v>0</v>
      </c>
      <c r="E1601" s="2">
        <v>0</v>
      </c>
      <c r="F1601" s="2">
        <v>0</v>
      </c>
      <c r="G1601" s="3">
        <f>B1601/1000*C1601</f>
        <v>145.91659999999999</v>
      </c>
      <c r="H1601" s="3">
        <f>ABS(C1601-ROUND(C1601,0))</f>
        <v>0.17000000000007276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1693240.1</v>
      </c>
      <c r="D1602" s="2">
        <v>0</v>
      </c>
      <c r="E1602" s="2">
        <v>0</v>
      </c>
      <c r="F1602" s="2">
        <v>0</v>
      </c>
      <c r="G1602" s="3">
        <f t="shared" si="70"/>
        <v>35558.042100000006</v>
      </c>
      <c r="H1602" s="3">
        <f t="shared" si="71"/>
        <v>0.10000000009313226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1663212.24</v>
      </c>
      <c r="D1604" s="2">
        <v>0</v>
      </c>
      <c r="E1604" s="2">
        <v>0</v>
      </c>
      <c r="F1604" s="2">
        <v>0</v>
      </c>
      <c r="G1604" s="3">
        <f t="shared" si="70"/>
        <v>38253.881520000003</v>
      </c>
      <c r="H1604" s="3">
        <f t="shared" si="71"/>
        <v>0.23999999999068677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1327623.22</v>
      </c>
      <c r="D1605" s="2">
        <v>0</v>
      </c>
      <c r="E1605" s="2">
        <v>0</v>
      </c>
      <c r="F1605" s="2">
        <v>0</v>
      </c>
      <c r="G1605" s="3">
        <f t="shared" si="70"/>
        <v>31862.957279999999</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275653.7</v>
      </c>
      <c r="D1606" s="2">
        <v>0</v>
      </c>
      <c r="E1606" s="2">
        <v>0</v>
      </c>
      <c r="F1606" s="2">
        <v>0</v>
      </c>
      <c r="G1606" s="3">
        <f t="shared" si="70"/>
        <v>6891.3425000000007</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229.01</v>
      </c>
      <c r="D1607" s="2">
        <v>0</v>
      </c>
      <c r="E1607" s="2">
        <v>0</v>
      </c>
      <c r="F1607" s="2">
        <v>0</v>
      </c>
      <c r="G1607" s="3">
        <f t="shared" si="70"/>
        <v>5.9542599999999997</v>
      </c>
      <c r="H1607" s="3">
        <f t="shared" si="71"/>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58572.3</v>
      </c>
      <c r="D1610" s="2">
        <v>0</v>
      </c>
      <c r="E1610" s="2">
        <v>0</v>
      </c>
      <c r="F1610" s="2">
        <v>0</v>
      </c>
      <c r="G1610" s="3">
        <f t="shared" si="70"/>
        <v>1698.5967000000003</v>
      </c>
      <c r="H1610" s="3">
        <f t="shared" si="71"/>
        <v>0.30000000000291038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1134.01</v>
      </c>
      <c r="D1612" s="2">
        <v>0</v>
      </c>
      <c r="E1612" s="2">
        <v>0</v>
      </c>
      <c r="F1612" s="2">
        <v>0</v>
      </c>
      <c r="G1612" s="3">
        <f t="shared" si="70"/>
        <v>35.154310000000002</v>
      </c>
      <c r="H1612" s="3">
        <f t="shared" si="71"/>
        <v>9.9999999999909051E-3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30027.86</v>
      </c>
      <c r="D1613" s="2">
        <v>0</v>
      </c>
      <c r="E1613" s="2">
        <v>0</v>
      </c>
      <c r="F1613" s="2">
        <v>0</v>
      </c>
      <c r="G1613" s="3">
        <f t="shared" si="70"/>
        <v>960.89152000000001</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330588.56000000006</v>
      </c>
      <c r="D1621" s="2">
        <v>0</v>
      </c>
      <c r="E1621" s="2">
        <v>0</v>
      </c>
      <c r="F1621" s="2">
        <v>0</v>
      </c>
      <c r="G1621" s="3">
        <f t="shared" si="70"/>
        <v>13223.542400000002</v>
      </c>
      <c r="H1621" s="3">
        <f t="shared" si="71"/>
        <v>0.43999999994412065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330588.56</v>
      </c>
      <c r="D1681" s="2">
        <v>0</v>
      </c>
      <c r="E1681" s="2">
        <v>0</v>
      </c>
      <c r="F1681" s="2">
        <v>0</v>
      </c>
      <c r="G1681" s="3">
        <f t="shared" si="70"/>
        <v>33058.856</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7295.83</v>
      </c>
      <c r="D1682" s="2">
        <v>0</v>
      </c>
      <c r="E1682" s="2">
        <v>0</v>
      </c>
      <c r="F1682" s="2">
        <v>0</v>
      </c>
      <c r="G1682" s="3">
        <f t="shared" si="70"/>
        <v>736.87882999999999</v>
      </c>
      <c r="H1682" s="3">
        <f t="shared" si="71"/>
        <v>0.17000000000007276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303879.17</v>
      </c>
      <c r="D1683" s="2">
        <v>0</v>
      </c>
      <c r="E1683" s="2">
        <v>0</v>
      </c>
      <c r="F1683" s="2">
        <v>0</v>
      </c>
      <c r="G1683" s="3">
        <f t="shared" si="70"/>
        <v>30995.675339999998</v>
      </c>
      <c r="H1683" s="3">
        <f t="shared" si="71"/>
        <v>0.16999999998370185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19413.560000000001</v>
      </c>
      <c r="D1684" s="2">
        <v>0</v>
      </c>
      <c r="E1684" s="2">
        <v>0</v>
      </c>
      <c r="F1684" s="2">
        <v>0</v>
      </c>
      <c r="G1684" s="3">
        <f t="shared" si="70"/>
        <v>1999.5966800000001</v>
      </c>
      <c r="H1684" s="3">
        <f t="shared" si="71"/>
        <v>0.43999999999869033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15421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1"/>
      <c r="F8" s="345" t="s">
        <v>1978</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1979</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1980</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1981</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1982</v>
      </c>
      <c r="G12" s="356"/>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1780756.7</v>
      </c>
      <c r="I17" s="275">
        <f>'PR-RAS'!E6</f>
        <v>1690753.4700000002</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1714327.3</v>
      </c>
      <c r="I18" s="275">
        <f>'PR-RAS'!E152</f>
        <v>1893045.8</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48221.610000000008</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190015.80999999994</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1978</v>
      </c>
      <c r="B22" s="335" t="str">
        <f>BILANCA!B7</f>
        <v>Nefinancijska imovina (šifre 01+02+03+04+05+06)</v>
      </c>
      <c r="C22" s="336"/>
      <c r="D22" s="336"/>
      <c r="E22" s="336"/>
      <c r="F22" s="337"/>
      <c r="G22" s="126" t="str">
        <f>BILANCA!C7</f>
        <v>B002</v>
      </c>
      <c r="H22" s="275">
        <f>BILANCA!D7</f>
        <v>1036742.1700000002</v>
      </c>
      <c r="I22" s="275">
        <f>BILANCA!E7</f>
        <v>1076188.6800000002</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262883.70999999996</v>
      </c>
      <c r="I23" s="275">
        <f>BILANCA!E69</f>
        <v>375300.32999999996</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193762.11</v>
      </c>
      <c r="I24" s="275">
        <f>BILANCA!E177</f>
        <v>330588.56</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1105863.77</v>
      </c>
      <c r="I25" s="275">
        <f>BILANCA!E251</f>
        <v>1120900.45</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1738317.19</v>
      </c>
      <c r="I30" s="275">
        <f>'RAS-funkcijski'!E114</f>
        <v>1928990.8900000001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1738317.19</v>
      </c>
      <c r="I31" s="275">
        <f>'RAS-funkcijski'!E141</f>
        <v>1928990.8900000001</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1980</v>
      </c>
      <c r="B33" s="349" t="str">
        <f>'P-VRIO'!B5</f>
        <v>Promjene u vrijednosti i obujmu imovine (šifre 91511+91512)</v>
      </c>
      <c r="C33" s="336"/>
      <c r="D33" s="336"/>
      <c r="E33" s="336"/>
      <c r="F33" s="337"/>
      <c r="G33" s="126" t="str">
        <f>'P-VRIO'!C5</f>
        <v>9151</v>
      </c>
      <c r="H33" s="275">
        <f>'P-VRIO'!D5</f>
        <v>8025.79</v>
      </c>
      <c r="I33" s="275">
        <f>'P-VRIO'!E5</f>
        <v>37345.83</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8025.79</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1981</v>
      </c>
      <c r="B38" s="335" t="str">
        <f>OBVEZE!B5</f>
        <v>Stanje obveza 1. siječnja (=stanju obveza iz Izvještaja o obvezama na 31. prosinca prethodne godine)</v>
      </c>
      <c r="C38" s="336"/>
      <c r="D38" s="336"/>
      <c r="E38" s="336"/>
      <c r="F38" s="337"/>
      <c r="G38" s="126" t="str">
        <f>OBVEZE!C5</f>
        <v>V001</v>
      </c>
      <c r="H38" s="275">
        <f>OBVEZE!D5</f>
        <v>193762.11</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330588.56000000006</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330588.56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4" priority="3" operator="equal">
      <formula>"DA"</formula>
    </cfRule>
  </conditionalFormatting>
  <conditionalFormatting sqref="I7:I12">
    <cfRule type="cellIs" dxfId="33" priority="2" operator="notEqual">
      <formula>"Nema"</formula>
    </cfRule>
  </conditionalFormatting>
  <conditionalFormatting sqref="I13">
    <cfRule type="cellIs" dxfId="3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9"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1780756.7</v>
      </c>
      <c r="E6" s="60">
        <f>E7+E43+E49+E82+E106+E125+E134+E140</f>
        <v>1690753.4700000002</v>
      </c>
      <c r="F6" s="45">
        <f t="shared" ref="F6:F132" si="0">IF(D6&lt;&gt;0,IF(E6/D6&gt;=100,"&gt;&gt;100",E6/D6*100),"-")</f>
        <v>94.945787372300799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1307815.8399999999</v>
      </c>
      <c r="E49" s="60">
        <f>E50+E53+E58+E61+E64+E68+E71+E74+E77</f>
        <v>1221036.4100000001</v>
      </c>
      <c r="F49" s="45">
        <f t="shared" si="0"/>
        <v>93.364552764554404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1306772.92</v>
      </c>
      <c r="E68" s="60">
        <f t="shared" si="11"/>
        <v>1220800.4100000001</v>
      </c>
      <c r="F68" s="45">
        <f t="shared" si="0"/>
        <v>93.421006153081294</v>
      </c>
    </row>
    <row r="69" spans="1:6" ht="12.75" customHeight="1" x14ac:dyDescent="0.2">
      <c r="A69" s="63" t="s">
        <v>141</v>
      </c>
      <c r="B69" s="64" t="s">
        <v>142</v>
      </c>
      <c r="C69" s="247" t="s">
        <v>141</v>
      </c>
      <c r="D69" s="194">
        <v>1284843.79</v>
      </c>
      <c r="E69" s="194">
        <v>1186906.81</v>
      </c>
      <c r="F69" s="45">
        <f t="shared" si="0"/>
        <v>92.377518515305283</v>
      </c>
    </row>
    <row r="70" spans="1:6" ht="24" x14ac:dyDescent="0.2">
      <c r="A70" s="63" t="s">
        <v>143</v>
      </c>
      <c r="B70" s="64" t="s">
        <v>144</v>
      </c>
      <c r="C70" s="247" t="s">
        <v>143</v>
      </c>
      <c r="D70" s="194">
        <v>21929.13</v>
      </c>
      <c r="E70" s="194">
        <v>33893.599999999999</v>
      </c>
      <c r="F70" s="45">
        <f t="shared" si="0"/>
        <v>154.55971121517359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1042.92</v>
      </c>
      <c r="E77" s="60">
        <f t="shared" si="14"/>
        <v>236</v>
      </c>
      <c r="F77" s="45">
        <f t="shared" si="0"/>
        <v>22.628773060253902</v>
      </c>
    </row>
    <row r="78" spans="1:6" ht="12.75" customHeight="1" x14ac:dyDescent="0.2">
      <c r="A78" s="63">
        <v>6391</v>
      </c>
      <c r="B78" s="64" t="s">
        <v>159</v>
      </c>
      <c r="C78" s="247" t="s">
        <v>160</v>
      </c>
      <c r="D78" s="194">
        <v>140</v>
      </c>
      <c r="E78" s="194">
        <v>236</v>
      </c>
      <c r="F78" s="45">
        <f t="shared" si="0"/>
        <v>168.57142857142858</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902.92</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150.1</v>
      </c>
      <c r="E82" s="60">
        <f t="shared" si="15"/>
        <v>0.11</v>
      </c>
      <c r="F82" s="45">
        <f t="shared" si="0"/>
        <v>7.3284477015323118E-2</v>
      </c>
    </row>
    <row r="83" spans="1:6" ht="12.75" customHeight="1" x14ac:dyDescent="0.2">
      <c r="A83" s="63">
        <v>641</v>
      </c>
      <c r="B83" s="64" t="s">
        <v>169</v>
      </c>
      <c r="C83" s="247" t="s">
        <v>170</v>
      </c>
      <c r="D83" s="60">
        <f t="shared" ref="D83:E83" si="16">SUM(D84:D90)</f>
        <v>0.1</v>
      </c>
      <c r="E83" s="60">
        <f t="shared" si="16"/>
        <v>0.11</v>
      </c>
      <c r="F83" s="45">
        <f t="shared" si="0"/>
        <v>109.99999999999999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v>
      </c>
      <c r="E85" s="194">
        <v>0.11</v>
      </c>
      <c r="F85" s="45">
        <f t="shared" si="0"/>
        <v>109.99999999999999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150</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150</v>
      </c>
      <c r="E94" s="194"/>
      <c r="F94" s="45">
        <f t="shared" si="0"/>
        <v>0</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47904.44</v>
      </c>
      <c r="E106" s="60">
        <f>E107+E112+E120+E124</f>
        <v>45187.39</v>
      </c>
      <c r="F106" s="45">
        <f t="shared" si="0"/>
        <v>94.328187533347631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47904.44</v>
      </c>
      <c r="E112" s="60">
        <f t="shared" si="20"/>
        <v>45187.39</v>
      </c>
      <c r="F112" s="45">
        <f t="shared" si="0"/>
        <v>94.328187533347631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47904.44</v>
      </c>
      <c r="E117" s="194">
        <v>45187.39</v>
      </c>
      <c r="F117" s="45">
        <f t="shared" si="0"/>
        <v>94.328187533347631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12686.29</v>
      </c>
      <c r="E125" s="60">
        <f t="shared" si="22"/>
        <v>11668.91</v>
      </c>
      <c r="F125" s="45">
        <f t="shared" si="0"/>
        <v>91.980476561705586</v>
      </c>
    </row>
    <row r="126" spans="1:6" ht="12.75" customHeight="1" x14ac:dyDescent="0.2">
      <c r="A126" s="63">
        <v>661</v>
      </c>
      <c r="B126" s="65" t="s">
        <v>255</v>
      </c>
      <c r="C126" s="247" t="s">
        <v>256</v>
      </c>
      <c r="D126" s="60">
        <f t="shared" ref="D126:E126" si="23">SUM(D127:D128)</f>
        <v>10337.290000000001</v>
      </c>
      <c r="E126" s="60">
        <f t="shared" si="23"/>
        <v>9608.91</v>
      </c>
      <c r="F126" s="45">
        <f t="shared" si="0"/>
        <v>92.953859280333617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10337.290000000001</v>
      </c>
      <c r="E128" s="194">
        <v>9608.91</v>
      </c>
      <c r="F128" s="45">
        <f t="shared" si="0"/>
        <v>92.953859280333617</v>
      </c>
    </row>
    <row r="129" spans="1:6" ht="36" x14ac:dyDescent="0.2">
      <c r="A129" s="63">
        <v>663</v>
      </c>
      <c r="B129" s="182" t="s">
        <v>261</v>
      </c>
      <c r="C129" s="247" t="s">
        <v>262</v>
      </c>
      <c r="D129" s="60">
        <f t="shared" ref="D129:E129" si="24">SUM(D130:D133)</f>
        <v>2349</v>
      </c>
      <c r="E129" s="60">
        <f t="shared" si="24"/>
        <v>2060</v>
      </c>
      <c r="F129" s="45">
        <f t="shared" si="0"/>
        <v>87.696892294593439</v>
      </c>
    </row>
    <row r="130" spans="1:6" ht="12.75" customHeight="1" x14ac:dyDescent="0.2">
      <c r="A130" s="63">
        <v>6631</v>
      </c>
      <c r="B130" s="65" t="s">
        <v>263</v>
      </c>
      <c r="C130" s="247" t="s">
        <v>264</v>
      </c>
      <c r="D130" s="194">
        <v>2349</v>
      </c>
      <c r="E130" s="194">
        <v>2060</v>
      </c>
      <c r="F130" s="45">
        <f t="shared" si="0"/>
        <v>87.696892294593439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412200.03</v>
      </c>
      <c r="E134" s="60">
        <f t="shared" si="25"/>
        <v>412860.65</v>
      </c>
      <c r="F134" s="45">
        <f t="shared" ref="F134:F229" si="26">IF(D134&lt;&gt;0,IF(E134/D134&gt;=100,"&gt;&gt;100",E134/D134*100),"-")</f>
        <v>100.16026684908294</v>
      </c>
    </row>
    <row r="135" spans="1:6" ht="24" x14ac:dyDescent="0.2">
      <c r="A135" s="63">
        <v>671</v>
      </c>
      <c r="B135" s="182" t="s">
        <v>273</v>
      </c>
      <c r="C135" s="247" t="s">
        <v>274</v>
      </c>
      <c r="D135" s="60">
        <f t="shared" ref="D135:E135" si="27">SUM(D136:D138)</f>
        <v>412200.03</v>
      </c>
      <c r="E135" s="60">
        <f t="shared" si="27"/>
        <v>412860.65</v>
      </c>
      <c r="F135" s="45">
        <f t="shared" si="26"/>
        <v>100.16026684908294</v>
      </c>
    </row>
    <row r="136" spans="1:6" ht="12.75" customHeight="1" x14ac:dyDescent="0.2">
      <c r="A136" s="63">
        <v>6711</v>
      </c>
      <c r="B136" s="65" t="s">
        <v>275</v>
      </c>
      <c r="C136" s="247" t="s">
        <v>276</v>
      </c>
      <c r="D136" s="194">
        <v>409895.32</v>
      </c>
      <c r="E136" s="194">
        <v>412175.5</v>
      </c>
      <c r="F136" s="45">
        <f t="shared" si="26"/>
        <v>100.5562834920877</v>
      </c>
    </row>
    <row r="137" spans="1:6" ht="24" x14ac:dyDescent="0.2">
      <c r="A137" s="63">
        <v>6712</v>
      </c>
      <c r="B137" s="182" t="s">
        <v>277</v>
      </c>
      <c r="C137" s="247" t="s">
        <v>278</v>
      </c>
      <c r="D137" s="194">
        <v>2304.71</v>
      </c>
      <c r="E137" s="194">
        <v>685.15</v>
      </c>
      <c r="F137" s="45">
        <f t="shared" si="26"/>
        <v>29.728252144521434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1714327.3</v>
      </c>
      <c r="E152" s="60">
        <f>E153+E164+E202+E221+E230+E262+E273</f>
        <v>1893045.8</v>
      </c>
      <c r="F152" s="45">
        <f t="shared" si="26"/>
        <v>110.4249929403796</v>
      </c>
    </row>
    <row r="153" spans="1:6" ht="12.75" customHeight="1" x14ac:dyDescent="0.2">
      <c r="A153" s="63">
        <v>31</v>
      </c>
      <c r="B153" s="64" t="s">
        <v>308</v>
      </c>
      <c r="C153" s="247" t="s">
        <v>3</v>
      </c>
      <c r="D153" s="60">
        <f t="shared" ref="D153:E153" si="30">D154+D159+D160</f>
        <v>1353278.46</v>
      </c>
      <c r="E153" s="60">
        <f t="shared" si="30"/>
        <v>1555291.27</v>
      </c>
      <c r="F153" s="45">
        <f t="shared" si="26"/>
        <v>114.92766019493135</v>
      </c>
    </row>
    <row r="154" spans="1:6" ht="12.75" customHeight="1" x14ac:dyDescent="0.2">
      <c r="A154" s="63">
        <v>311</v>
      </c>
      <c r="B154" s="64" t="s">
        <v>309</v>
      </c>
      <c r="C154" s="247" t="s">
        <v>310</v>
      </c>
      <c r="D154" s="60">
        <f t="shared" ref="D154:E154" si="31">SUM(D155:D158)</f>
        <v>1144501.53</v>
      </c>
      <c r="E154" s="60">
        <f t="shared" si="31"/>
        <v>1356838.56</v>
      </c>
      <c r="F154" s="45">
        <f t="shared" si="26"/>
        <v>118.552795643707</v>
      </c>
    </row>
    <row r="155" spans="1:6" ht="12.75" customHeight="1" x14ac:dyDescent="0.2">
      <c r="A155" s="63">
        <v>3111</v>
      </c>
      <c r="B155" s="64" t="s">
        <v>311</v>
      </c>
      <c r="C155" s="247" t="s">
        <v>312</v>
      </c>
      <c r="D155" s="194">
        <v>1137638.04</v>
      </c>
      <c r="E155" s="194">
        <v>1328462.42</v>
      </c>
      <c r="F155" s="45">
        <f t="shared" si="26"/>
        <v>116.77373411318067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5663.48</v>
      </c>
      <c r="E157" s="194">
        <v>20581.580000000002</v>
      </c>
      <c r="F157" s="45">
        <f t="shared" si="26"/>
        <v>363.40871690197554</v>
      </c>
    </row>
    <row r="158" spans="1:6" ht="12.75" customHeight="1" x14ac:dyDescent="0.2">
      <c r="A158" s="63">
        <v>3114</v>
      </c>
      <c r="B158" s="65" t="s">
        <v>317</v>
      </c>
      <c r="C158" s="247" t="s">
        <v>318</v>
      </c>
      <c r="D158" s="194">
        <v>1200.01</v>
      </c>
      <c r="E158" s="194">
        <v>7794.56</v>
      </c>
      <c r="F158" s="45">
        <f t="shared" si="26"/>
        <v>649.54125382288476</v>
      </c>
    </row>
    <row r="159" spans="1:6" ht="12.75" customHeight="1" x14ac:dyDescent="0.2">
      <c r="A159" s="63">
        <v>312</v>
      </c>
      <c r="B159" s="65" t="s">
        <v>319</v>
      </c>
      <c r="C159" s="247" t="s">
        <v>320</v>
      </c>
      <c r="D159" s="194">
        <v>28619.63</v>
      </c>
      <c r="E159" s="194">
        <v>34769.93</v>
      </c>
      <c r="F159" s="45">
        <f t="shared" si="26"/>
        <v>121.4897956402651</v>
      </c>
    </row>
    <row r="160" spans="1:6" ht="12.75" customHeight="1" x14ac:dyDescent="0.2">
      <c r="A160" s="63">
        <v>313</v>
      </c>
      <c r="B160" s="65" t="s">
        <v>321</v>
      </c>
      <c r="C160" s="247" t="s">
        <v>322</v>
      </c>
      <c r="D160" s="60">
        <f t="shared" ref="D160:E160" si="32">SUM(D161:D163)</f>
        <v>180157.30000000002</v>
      </c>
      <c r="E160" s="60">
        <f t="shared" si="32"/>
        <v>163682.78</v>
      </c>
      <c r="F160" s="45">
        <f t="shared" si="26"/>
        <v>90.855480183151045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180126.79</v>
      </c>
      <c r="E162" s="194">
        <v>163668.76999999999</v>
      </c>
      <c r="F162" s="45">
        <f t="shared" si="26"/>
        <v>90.863091492387099</v>
      </c>
    </row>
    <row r="163" spans="1:6" ht="12.75" customHeight="1" x14ac:dyDescent="0.2">
      <c r="A163" s="63">
        <v>3133</v>
      </c>
      <c r="B163" s="64" t="s">
        <v>327</v>
      </c>
      <c r="C163" s="247" t="s">
        <v>328</v>
      </c>
      <c r="D163" s="194">
        <v>30.51</v>
      </c>
      <c r="E163" s="194">
        <v>14.01</v>
      </c>
      <c r="F163" s="45">
        <f t="shared" si="26"/>
        <v>45.919370698131758</v>
      </c>
    </row>
    <row r="164" spans="1:6" ht="12.75" customHeight="1" x14ac:dyDescent="0.2">
      <c r="A164" s="70">
        <v>32</v>
      </c>
      <c r="B164" s="65" t="s">
        <v>329</v>
      </c>
      <c r="C164" s="247" t="s">
        <v>330</v>
      </c>
      <c r="D164" s="60">
        <f>D165+D170+D178+D188+D189+D194</f>
        <v>322957.06</v>
      </c>
      <c r="E164" s="60">
        <f>E165+E170+E178+E188+E189+E194</f>
        <v>298792.71999999997</v>
      </c>
      <c r="F164" s="45">
        <f t="shared" si="26"/>
        <v>92.51778549135912</v>
      </c>
    </row>
    <row r="165" spans="1:6" ht="12.75" customHeight="1" x14ac:dyDescent="0.2">
      <c r="A165" s="63">
        <v>321</v>
      </c>
      <c r="B165" s="64" t="s">
        <v>331</v>
      </c>
      <c r="C165" s="247" t="s">
        <v>332</v>
      </c>
      <c r="D165" s="60">
        <f t="shared" ref="D165:E165" si="33">SUM(D166:D169)</f>
        <v>30683.86</v>
      </c>
      <c r="E165" s="60">
        <f t="shared" si="33"/>
        <v>27655.77</v>
      </c>
      <c r="F165" s="45">
        <f t="shared" si="26"/>
        <v>90.131326371584279</v>
      </c>
    </row>
    <row r="166" spans="1:6" ht="12.75" customHeight="1" x14ac:dyDescent="0.2">
      <c r="A166" s="63">
        <v>3211</v>
      </c>
      <c r="B166" s="64" t="s">
        <v>333</v>
      </c>
      <c r="C166" s="247" t="s">
        <v>334</v>
      </c>
      <c r="D166" s="194">
        <v>5243.8</v>
      </c>
      <c r="E166" s="194">
        <v>3742.39</v>
      </c>
      <c r="F166" s="45">
        <f t="shared" si="26"/>
        <v>71.367901140394366</v>
      </c>
    </row>
    <row r="167" spans="1:6" ht="12.75" customHeight="1" x14ac:dyDescent="0.2">
      <c r="A167" s="63">
        <v>3212</v>
      </c>
      <c r="B167" s="64" t="s">
        <v>335</v>
      </c>
      <c r="C167" s="247" t="s">
        <v>336</v>
      </c>
      <c r="D167" s="194">
        <v>21752.560000000001</v>
      </c>
      <c r="E167" s="194">
        <v>22074.38</v>
      </c>
      <c r="F167" s="45">
        <f t="shared" si="26"/>
        <v>101.47945804999503</v>
      </c>
    </row>
    <row r="168" spans="1:6" ht="12.75" customHeight="1" x14ac:dyDescent="0.2">
      <c r="A168" s="63">
        <v>3213</v>
      </c>
      <c r="B168" s="64" t="s">
        <v>337</v>
      </c>
      <c r="C168" s="247" t="s">
        <v>338</v>
      </c>
      <c r="D168" s="194">
        <v>3687.5</v>
      </c>
      <c r="E168" s="194">
        <v>1839</v>
      </c>
      <c r="F168" s="45">
        <f t="shared" si="26"/>
        <v>49.871186440677967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160184.51999999999</v>
      </c>
      <c r="E170" s="60">
        <f t="shared" si="34"/>
        <v>170641.59000000003</v>
      </c>
      <c r="F170" s="45">
        <f t="shared" si="26"/>
        <v>106.52814017234627</v>
      </c>
    </row>
    <row r="171" spans="1:6" ht="12.75" customHeight="1" x14ac:dyDescent="0.2">
      <c r="A171" s="63">
        <v>3221</v>
      </c>
      <c r="B171" s="64" t="s">
        <v>343</v>
      </c>
      <c r="C171" s="247" t="s">
        <v>344</v>
      </c>
      <c r="D171" s="194">
        <v>20913.77</v>
      </c>
      <c r="E171" s="194">
        <v>14920.57</v>
      </c>
      <c r="F171" s="45">
        <f t="shared" si="26"/>
        <v>71.343282440229572</v>
      </c>
    </row>
    <row r="172" spans="1:6" ht="12.75" customHeight="1" x14ac:dyDescent="0.2">
      <c r="A172" s="63">
        <v>3222</v>
      </c>
      <c r="B172" s="64" t="s">
        <v>345</v>
      </c>
      <c r="C172" s="247" t="s">
        <v>346</v>
      </c>
      <c r="D172" s="194">
        <v>99711.77</v>
      </c>
      <c r="E172" s="194">
        <v>109788.08</v>
      </c>
      <c r="F172" s="45">
        <f t="shared" si="26"/>
        <v>110.10543690077913</v>
      </c>
    </row>
    <row r="173" spans="1:6" ht="12.75" customHeight="1" x14ac:dyDescent="0.2">
      <c r="A173" s="63">
        <v>3223</v>
      </c>
      <c r="B173" s="65" t="s">
        <v>347</v>
      </c>
      <c r="C173" s="247" t="s">
        <v>348</v>
      </c>
      <c r="D173" s="194">
        <v>36890.74</v>
      </c>
      <c r="E173" s="194">
        <v>36284.050000000003</v>
      </c>
      <c r="F173" s="45">
        <f t="shared" si="26"/>
        <v>98.35544095889648</v>
      </c>
    </row>
    <row r="174" spans="1:6" ht="12.75" customHeight="1" x14ac:dyDescent="0.2">
      <c r="A174" s="63">
        <v>3224</v>
      </c>
      <c r="B174" s="65" t="s">
        <v>349</v>
      </c>
      <c r="C174" s="247" t="s">
        <v>350</v>
      </c>
      <c r="D174" s="194">
        <v>2323</v>
      </c>
      <c r="E174" s="194">
        <v>9648.89</v>
      </c>
      <c r="F174" s="45">
        <f t="shared" si="26"/>
        <v>415.36332328885061</v>
      </c>
    </row>
    <row r="175" spans="1:6" ht="12.75" customHeight="1" x14ac:dyDescent="0.2">
      <c r="A175" s="63">
        <v>3225</v>
      </c>
      <c r="B175" s="65" t="s">
        <v>351</v>
      </c>
      <c r="C175" s="247" t="s">
        <v>352</v>
      </c>
      <c r="D175" s="194">
        <v>292.24</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53</v>
      </c>
      <c r="E177" s="194"/>
      <c r="F177" s="45">
        <f t="shared" si="26"/>
        <v>0</v>
      </c>
    </row>
    <row r="178" spans="1:6" ht="12.75" customHeight="1" x14ac:dyDescent="0.2">
      <c r="A178" s="63">
        <v>323</v>
      </c>
      <c r="B178" s="65" t="s">
        <v>357</v>
      </c>
      <c r="C178" s="247" t="s">
        <v>358</v>
      </c>
      <c r="D178" s="60">
        <f t="shared" ref="D178:E178" si="35">SUM(D179:D187)</f>
        <v>118607.01000000002</v>
      </c>
      <c r="E178" s="60">
        <f t="shared" si="35"/>
        <v>93920.319999999992</v>
      </c>
      <c r="F178" s="45">
        <f t="shared" si="26"/>
        <v>79.186145911611789</v>
      </c>
    </row>
    <row r="179" spans="1:6" ht="12.75" customHeight="1" x14ac:dyDescent="0.2">
      <c r="A179" s="63">
        <v>3231</v>
      </c>
      <c r="B179" s="65" t="s">
        <v>359</v>
      </c>
      <c r="C179" s="247" t="s">
        <v>360</v>
      </c>
      <c r="D179" s="194">
        <v>4363.51</v>
      </c>
      <c r="E179" s="194">
        <v>3103.53</v>
      </c>
      <c r="F179" s="45">
        <f t="shared" si="26"/>
        <v>71.124622150516444</v>
      </c>
    </row>
    <row r="180" spans="1:6" ht="12.75" customHeight="1" x14ac:dyDescent="0.2">
      <c r="A180" s="63">
        <v>3232</v>
      </c>
      <c r="B180" s="65" t="s">
        <v>361</v>
      </c>
      <c r="C180" s="247" t="s">
        <v>362</v>
      </c>
      <c r="D180" s="194">
        <v>57587.74</v>
      </c>
      <c r="E180" s="194">
        <v>24103.61</v>
      </c>
      <c r="F180" s="45">
        <f t="shared" si="26"/>
        <v>41.855453955998271</v>
      </c>
    </row>
    <row r="181" spans="1:6" ht="12.75" customHeight="1" x14ac:dyDescent="0.2">
      <c r="A181" s="63">
        <v>3233</v>
      </c>
      <c r="B181" s="65" t="s">
        <v>363</v>
      </c>
      <c r="C181" s="247" t="s">
        <v>364</v>
      </c>
      <c r="D181" s="194">
        <v>1265</v>
      </c>
      <c r="E181" s="194"/>
      <c r="F181" s="45">
        <f t="shared" si="26"/>
        <v>0</v>
      </c>
    </row>
    <row r="182" spans="1:6" ht="12.75" customHeight="1" x14ac:dyDescent="0.2">
      <c r="A182" s="63">
        <v>3234</v>
      </c>
      <c r="B182" s="65" t="s">
        <v>365</v>
      </c>
      <c r="C182" s="247" t="s">
        <v>366</v>
      </c>
      <c r="D182" s="194">
        <v>11174.04</v>
      </c>
      <c r="E182" s="194">
        <v>13258.7</v>
      </c>
      <c r="F182" s="45">
        <f t="shared" si="26"/>
        <v>118.65627830220762</v>
      </c>
    </row>
    <row r="183" spans="1:6" ht="12.75" customHeight="1" x14ac:dyDescent="0.2">
      <c r="A183" s="63">
        <v>3235</v>
      </c>
      <c r="B183" s="64" t="s">
        <v>367</v>
      </c>
      <c r="C183" s="247" t="s">
        <v>368</v>
      </c>
      <c r="D183" s="194">
        <v>2962.46</v>
      </c>
      <c r="E183" s="194">
        <v>2727.7</v>
      </c>
      <c r="F183" s="45">
        <f t="shared" si="26"/>
        <v>92.075504816942669</v>
      </c>
    </row>
    <row r="184" spans="1:6" ht="12.75" customHeight="1" x14ac:dyDescent="0.2">
      <c r="A184" s="63">
        <v>3236</v>
      </c>
      <c r="B184" s="64" t="s">
        <v>369</v>
      </c>
      <c r="C184" s="247" t="s">
        <v>370</v>
      </c>
      <c r="D184" s="194">
        <v>3280.96</v>
      </c>
      <c r="E184" s="194">
        <v>4147.83</v>
      </c>
      <c r="F184" s="45">
        <f t="shared" si="26"/>
        <v>126.42123037159855</v>
      </c>
    </row>
    <row r="185" spans="1:6" ht="12.75" customHeight="1" x14ac:dyDescent="0.2">
      <c r="A185" s="63">
        <v>3237</v>
      </c>
      <c r="B185" s="64" t="s">
        <v>371</v>
      </c>
      <c r="C185" s="247" t="s">
        <v>372</v>
      </c>
      <c r="D185" s="194">
        <v>26729.98</v>
      </c>
      <c r="E185" s="194">
        <v>18313.400000000001</v>
      </c>
      <c r="F185" s="45">
        <f t="shared" si="26"/>
        <v>68.512583997444082</v>
      </c>
    </row>
    <row r="186" spans="1:6" ht="12.75" customHeight="1" x14ac:dyDescent="0.2">
      <c r="A186" s="63">
        <v>3238</v>
      </c>
      <c r="B186" s="64" t="s">
        <v>373</v>
      </c>
      <c r="C186" s="247" t="s">
        <v>374</v>
      </c>
      <c r="D186" s="194">
        <v>3901.83</v>
      </c>
      <c r="E186" s="194">
        <v>3753.53</v>
      </c>
      <c r="F186" s="45">
        <f t="shared" si="26"/>
        <v>96.199219340668364</v>
      </c>
    </row>
    <row r="187" spans="1:6" ht="12.75" customHeight="1" x14ac:dyDescent="0.2">
      <c r="A187" s="63">
        <v>3239</v>
      </c>
      <c r="B187" s="64" t="s">
        <v>375</v>
      </c>
      <c r="C187" s="247" t="s">
        <v>376</v>
      </c>
      <c r="D187" s="194">
        <v>7341.49</v>
      </c>
      <c r="E187" s="194">
        <v>24512.02</v>
      </c>
      <c r="F187" s="45">
        <f t="shared" si="26"/>
        <v>333.88344872771063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13481.67</v>
      </c>
      <c r="E194" s="60">
        <f t="shared" si="36"/>
        <v>6575.0400000000009</v>
      </c>
      <c r="F194" s="45">
        <f t="shared" si="26"/>
        <v>48.770219119738137</v>
      </c>
    </row>
    <row r="195" spans="1:6" ht="12.75" customHeight="1" x14ac:dyDescent="0.2">
      <c r="A195" s="63">
        <v>3291</v>
      </c>
      <c r="B195" s="183" t="s">
        <v>391</v>
      </c>
      <c r="C195" s="247" t="s">
        <v>392</v>
      </c>
      <c r="D195" s="194">
        <v>2126.89</v>
      </c>
      <c r="E195" s="194">
        <v>1606.24</v>
      </c>
      <c r="F195" s="45">
        <f t="shared" si="26"/>
        <v>75.520595799500683</v>
      </c>
    </row>
    <row r="196" spans="1:6" ht="12.75" customHeight="1" x14ac:dyDescent="0.2">
      <c r="A196" s="63">
        <v>3292</v>
      </c>
      <c r="B196" s="64" t="s">
        <v>393</v>
      </c>
      <c r="C196" s="247" t="s">
        <v>394</v>
      </c>
      <c r="D196" s="194">
        <v>0</v>
      </c>
      <c r="E196" s="194">
        <v>1645.06</v>
      </c>
      <c r="F196" s="45" t="str">
        <f t="shared" si="26"/>
        <v>-</v>
      </c>
    </row>
    <row r="197" spans="1:6" ht="12.75" customHeight="1" x14ac:dyDescent="0.2">
      <c r="A197" s="63">
        <v>3293</v>
      </c>
      <c r="B197" s="64" t="s">
        <v>395</v>
      </c>
      <c r="C197" s="247" t="s">
        <v>396</v>
      </c>
      <c r="D197" s="194">
        <v>1201.55</v>
      </c>
      <c r="E197" s="194">
        <v>853.43</v>
      </c>
      <c r="F197" s="45">
        <f t="shared" si="26"/>
        <v>71.027422912071899</v>
      </c>
    </row>
    <row r="198" spans="1:6" ht="12.75" customHeight="1" x14ac:dyDescent="0.2">
      <c r="A198" s="63">
        <v>3294</v>
      </c>
      <c r="B198" s="64" t="s">
        <v>397</v>
      </c>
      <c r="C198" s="247" t="s">
        <v>398</v>
      </c>
      <c r="D198" s="194">
        <v>3210.22</v>
      </c>
      <c r="E198" s="194">
        <v>275</v>
      </c>
      <c r="F198" s="45">
        <f t="shared" si="26"/>
        <v>8.5663910884612271</v>
      </c>
    </row>
    <row r="199" spans="1:6" ht="12.75" customHeight="1" x14ac:dyDescent="0.2">
      <c r="A199" s="63">
        <v>3295</v>
      </c>
      <c r="B199" s="64" t="s">
        <v>399</v>
      </c>
      <c r="C199" s="247" t="s">
        <v>400</v>
      </c>
      <c r="D199" s="194">
        <v>5130.32</v>
      </c>
      <c r="E199" s="194">
        <v>337.8</v>
      </c>
      <c r="F199" s="45">
        <f t="shared" si="26"/>
        <v>6.5843845997910471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1812.69</v>
      </c>
      <c r="E201" s="194">
        <v>1857.51</v>
      </c>
      <c r="F201" s="45">
        <f t="shared" si="26"/>
        <v>102.47256839283054</v>
      </c>
    </row>
    <row r="202" spans="1:6" ht="12.75" customHeight="1" x14ac:dyDescent="0.2">
      <c r="A202" s="63">
        <v>34</v>
      </c>
      <c r="B202" s="183" t="s">
        <v>405</v>
      </c>
      <c r="C202" s="247" t="s">
        <v>406</v>
      </c>
      <c r="D202" s="60">
        <f t="shared" ref="D202:E202" si="37">D203+D208+D216</f>
        <v>1476.06</v>
      </c>
      <c r="E202" s="60">
        <f t="shared" si="37"/>
        <v>1586.01</v>
      </c>
      <c r="F202" s="45">
        <f t="shared" si="26"/>
        <v>107.44888419169953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1476.06</v>
      </c>
      <c r="E216" s="60">
        <f t="shared" si="40"/>
        <v>1586.01</v>
      </c>
      <c r="F216" s="45">
        <f t="shared" si="26"/>
        <v>107.44888419169953</v>
      </c>
    </row>
    <row r="217" spans="1:6" ht="12.75" customHeight="1" x14ac:dyDescent="0.2">
      <c r="A217" s="63">
        <v>3431</v>
      </c>
      <c r="B217" s="182" t="s">
        <v>435</v>
      </c>
      <c r="C217" s="247" t="s">
        <v>436</v>
      </c>
      <c r="D217" s="194">
        <v>1336.79</v>
      </c>
      <c r="E217" s="194">
        <v>1460.87</v>
      </c>
      <c r="F217" s="45">
        <f t="shared" si="26"/>
        <v>109.28193657941785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46.67</v>
      </c>
      <c r="E219" s="194"/>
      <c r="F219" s="45">
        <f t="shared" si="26"/>
        <v>0</v>
      </c>
    </row>
    <row r="220" spans="1:6" ht="12.75" customHeight="1" x14ac:dyDescent="0.2">
      <c r="A220" s="63">
        <v>3434</v>
      </c>
      <c r="B220" s="65" t="s">
        <v>441</v>
      </c>
      <c r="C220" s="247" t="s">
        <v>442</v>
      </c>
      <c r="D220" s="194">
        <v>92.6</v>
      </c>
      <c r="E220" s="194">
        <v>125.14</v>
      </c>
      <c r="F220" s="45">
        <f t="shared" si="26"/>
        <v>135.1403887688985</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36615.72</v>
      </c>
      <c r="E262" s="60">
        <f t="shared" si="55"/>
        <v>37375.800000000003</v>
      </c>
      <c r="F262" s="45">
        <f t="shared" ref="F262:F268" si="56">IF(D262&lt;&gt;0,IF(E262/D262&gt;=100,"&gt;&gt;100",E262/D262*100),"-")</f>
        <v>102.07582972559328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36615.72</v>
      </c>
      <c r="E269" s="60">
        <f t="shared" si="58"/>
        <v>37375.800000000003</v>
      </c>
      <c r="F269" s="45">
        <f t="shared" ref="F269:F272" si="59">IF(D269&lt;&gt;0,IF(E269/D269&gt;=100,"&gt;&gt;100",E269/D269*100),"-")</f>
        <v>102.07582972559328</v>
      </c>
    </row>
    <row r="270" spans="1:6" ht="12.75" customHeight="1" x14ac:dyDescent="0.2">
      <c r="A270" s="63">
        <v>3721</v>
      </c>
      <c r="B270" s="65" t="s">
        <v>532</v>
      </c>
      <c r="C270" s="247" t="s">
        <v>533</v>
      </c>
      <c r="D270" s="194">
        <v>9900.36</v>
      </c>
      <c r="E270" s="194">
        <v>885.9</v>
      </c>
      <c r="F270" s="45">
        <f t="shared" si="59"/>
        <v>8.948159460868089</v>
      </c>
    </row>
    <row r="271" spans="1:6" ht="12.75" customHeight="1" x14ac:dyDescent="0.2">
      <c r="A271" s="63">
        <v>3722</v>
      </c>
      <c r="B271" s="65" t="s">
        <v>534</v>
      </c>
      <c r="C271" s="247" t="s">
        <v>535</v>
      </c>
      <c r="D271" s="194">
        <v>26715.360000000001</v>
      </c>
      <c r="E271" s="194">
        <v>36489.9</v>
      </c>
      <c r="F271" s="45">
        <f t="shared" si="59"/>
        <v>136.58771583089279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1714327.3</v>
      </c>
      <c r="E299" s="60">
        <f>E152-E297+E298</f>
        <v>1893045.8</v>
      </c>
      <c r="F299" s="45">
        <f t="shared" si="68"/>
        <v>110.4249929403796</v>
      </c>
    </row>
    <row r="300" spans="1:6" ht="12.75" customHeight="1" x14ac:dyDescent="0.2">
      <c r="A300" s="63" t="s">
        <v>581</v>
      </c>
      <c r="B300" s="64" t="s">
        <v>592</v>
      </c>
      <c r="C300" s="247" t="s">
        <v>593</v>
      </c>
      <c r="D300" s="60">
        <f>IF(D6&gt;=D299,D6-D299,0)</f>
        <v>66429.399999999907</v>
      </c>
      <c r="E300" s="60">
        <f>IF(E6&gt;=E299,E6-E299,0)</f>
        <v>0</v>
      </c>
      <c r="F300" s="45">
        <f t="shared" si="68"/>
        <v>0</v>
      </c>
    </row>
    <row r="301" spans="1:6" ht="12.75" customHeight="1" x14ac:dyDescent="0.2">
      <c r="A301" s="63" t="s">
        <v>581</v>
      </c>
      <c r="B301" s="64" t="s">
        <v>594</v>
      </c>
      <c r="C301" s="247" t="s">
        <v>595</v>
      </c>
      <c r="D301" s="60">
        <f>IF(D299&gt;=D6,D299-D6,0)</f>
        <v>0</v>
      </c>
      <c r="E301" s="60">
        <f>IF(E299&gt;=E6,E299-E6,0)</f>
        <v>202292.32999999984</v>
      </c>
      <c r="F301" s="45" t="str">
        <f t="shared" si="68"/>
        <v>-</v>
      </c>
    </row>
    <row r="302" spans="1:6" ht="12.75" customHeight="1" x14ac:dyDescent="0.2">
      <c r="A302" s="63">
        <v>92211</v>
      </c>
      <c r="B302" s="64" t="s">
        <v>596</v>
      </c>
      <c r="C302" s="247" t="s">
        <v>597</v>
      </c>
      <c r="D302" s="194">
        <v>22477.43</v>
      </c>
      <c r="E302" s="194">
        <v>48221.61</v>
      </c>
      <c r="F302" s="45">
        <f t="shared" si="68"/>
        <v>214.53346757169305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20899.900000000001</v>
      </c>
      <c r="E304" s="194">
        <v>234727.49</v>
      </c>
      <c r="F304" s="45">
        <f t="shared" si="68"/>
        <v>1123.1034119780477</v>
      </c>
    </row>
    <row r="305" spans="1:6" ht="12" x14ac:dyDescent="0.2">
      <c r="A305" s="63">
        <v>9661</v>
      </c>
      <c r="B305" s="220" t="s">
        <v>602</v>
      </c>
      <c r="C305" s="247" t="s">
        <v>603</v>
      </c>
      <c r="D305" s="194">
        <v>3013.1</v>
      </c>
      <c r="E305" s="194">
        <v>3322.82</v>
      </c>
      <c r="F305" s="45">
        <f t="shared" si="68"/>
        <v>110.279114533205</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23989.89</v>
      </c>
      <c r="E360" s="60">
        <f t="shared" si="86"/>
        <v>35945.089999999997</v>
      </c>
      <c r="F360" s="45">
        <f t="shared" si="72"/>
        <v>149.834326043179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23989.89</v>
      </c>
      <c r="E373" s="60">
        <f t="shared" si="90"/>
        <v>35945.089999999997</v>
      </c>
      <c r="F373" s="45">
        <f t="shared" si="72"/>
        <v>149.834326043179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400</v>
      </c>
      <c r="E379" s="60">
        <f t="shared" si="92"/>
        <v>0</v>
      </c>
      <c r="F379" s="45">
        <f t="shared" si="72"/>
        <v>0</v>
      </c>
    </row>
    <row r="380" spans="1:6" ht="12.75" customHeight="1" x14ac:dyDescent="0.2">
      <c r="A380" s="63">
        <v>4221</v>
      </c>
      <c r="B380" s="64" t="s">
        <v>647</v>
      </c>
      <c r="C380" s="247" t="s">
        <v>739</v>
      </c>
      <c r="D380" s="194">
        <v>400</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23589.89</v>
      </c>
      <c r="E393" s="60">
        <f t="shared" si="94"/>
        <v>35945.089999999997</v>
      </c>
      <c r="F393" s="45">
        <f t="shared" si="72"/>
        <v>152.37497928137859</v>
      </c>
    </row>
    <row r="394" spans="1:6" ht="12.75" customHeight="1" x14ac:dyDescent="0.2">
      <c r="A394" s="63">
        <v>4241</v>
      </c>
      <c r="B394" s="64" t="s">
        <v>756</v>
      </c>
      <c r="C394" s="247" t="s">
        <v>757</v>
      </c>
      <c r="D394" s="194">
        <v>23589.89</v>
      </c>
      <c r="E394" s="194">
        <v>35945.089999999997</v>
      </c>
      <c r="F394" s="45">
        <f t="shared" si="72"/>
        <v>152.37497928137859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23989.89</v>
      </c>
      <c r="E418" s="60">
        <f t="shared" si="102"/>
        <v>35945.089999999997</v>
      </c>
      <c r="F418" s="45">
        <f t="shared" si="72"/>
        <v>149.834326043179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16695.330000000002</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1780756.7</v>
      </c>
      <c r="E422" s="60">
        <f>E6+E308</f>
        <v>1690753.4700000002</v>
      </c>
      <c r="F422" s="45">
        <f t="shared" si="72"/>
        <v>94.945787372300799</v>
      </c>
    </row>
    <row r="423" spans="1:6" ht="12.75" customHeight="1" x14ac:dyDescent="0.2">
      <c r="A423" s="63" t="s">
        <v>581</v>
      </c>
      <c r="B423" s="64" t="s">
        <v>804</v>
      </c>
      <c r="C423" s="247" t="s">
        <v>805</v>
      </c>
      <c r="D423" s="60">
        <f t="shared" ref="D423:E423" si="103">D299+D360</f>
        <v>1738317.19</v>
      </c>
      <c r="E423" s="60">
        <f t="shared" si="103"/>
        <v>1928990.8900000001</v>
      </c>
      <c r="F423" s="45">
        <f t="shared" si="72"/>
        <v>110.96886696495247</v>
      </c>
    </row>
    <row r="424" spans="1:6" ht="12.75" customHeight="1" x14ac:dyDescent="0.2">
      <c r="A424" s="63" t="s">
        <v>581</v>
      </c>
      <c r="B424" s="64" t="s">
        <v>806</v>
      </c>
      <c r="C424" s="247" t="s">
        <v>807</v>
      </c>
      <c r="D424" s="60">
        <f t="shared" ref="D424:E424" si="104">IF(D422&gt;=D423,D422-D423,0)</f>
        <v>42439.510000000009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238237.41999999993</v>
      </c>
      <c r="F425" s="45" t="str">
        <f t="shared" si="72"/>
        <v>-</v>
      </c>
    </row>
    <row r="426" spans="1:6" ht="12.75" customHeight="1" x14ac:dyDescent="0.2">
      <c r="A426" s="251" t="s">
        <v>810</v>
      </c>
      <c r="B426" s="183" t="s">
        <v>811</v>
      </c>
      <c r="C426" s="252" t="s">
        <v>812</v>
      </c>
      <c r="D426" s="60">
        <f t="shared" ref="D426:E426" si="106">IF(D302-D303+D419-D420&gt;=0,D302-D303+D419-D420,0)</f>
        <v>5782.0999999999985</v>
      </c>
      <c r="E426" s="60">
        <f t="shared" si="106"/>
        <v>48221.61</v>
      </c>
      <c r="F426" s="45">
        <f t="shared" si="72"/>
        <v>833.98090659103104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20899.900000000001</v>
      </c>
      <c r="E428" s="81">
        <f t="shared" si="108"/>
        <v>234727.49</v>
      </c>
      <c r="F428" s="61">
        <f t="shared" si="72"/>
        <v>1123.1034119780477</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1780756.7</v>
      </c>
      <c r="E643" s="60">
        <f>E422+E430</f>
        <v>1690753.4700000002</v>
      </c>
      <c r="F643" s="45">
        <f t="shared" si="109"/>
        <v>94.945787372300799</v>
      </c>
    </row>
    <row r="644" spans="1:6" ht="12.75" customHeight="1" x14ac:dyDescent="0.2">
      <c r="A644" s="63" t="s">
        <v>581</v>
      </c>
      <c r="B644" s="64" t="s">
        <v>1237</v>
      </c>
      <c r="C644" s="247" t="s">
        <v>1238</v>
      </c>
      <c r="D644" s="60">
        <f>D423+D535</f>
        <v>1738317.19</v>
      </c>
      <c r="E644" s="60">
        <f>E423+E535</f>
        <v>1928990.8900000001</v>
      </c>
      <c r="F644" s="45">
        <f t="shared" si="109"/>
        <v>110.96886696495247</v>
      </c>
    </row>
    <row r="645" spans="1:6" ht="12.75" customHeight="1" x14ac:dyDescent="0.2">
      <c r="A645" s="63" t="s">
        <v>581</v>
      </c>
      <c r="B645" s="64" t="s">
        <v>1239</v>
      </c>
      <c r="C645" s="247" t="s">
        <v>1240</v>
      </c>
      <c r="D645" s="60">
        <f t="shared" ref="D645:E645" si="163">IF(D643&gt;=D644,D643-D644,0)</f>
        <v>42439.510000000009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238237.41999999993</v>
      </c>
      <c r="F646" s="45" t="str">
        <f t="shared" si="109"/>
        <v>-</v>
      </c>
    </row>
    <row r="647" spans="1:6" ht="24" x14ac:dyDescent="0.2">
      <c r="A647" s="251" t="s">
        <v>1243</v>
      </c>
      <c r="B647" s="64" t="s">
        <v>1244</v>
      </c>
      <c r="C647" s="252" t="s">
        <v>1243</v>
      </c>
      <c r="D647" s="60">
        <f>IF(D426-D427+D641-D642&gt;=0,D426-D427+D641-D642,0)</f>
        <v>5782.0999999999985</v>
      </c>
      <c r="E647" s="60">
        <f>IF(E426-E427+E641-E642&gt;=0,E426-E427+E641-E642,0)</f>
        <v>48221.61</v>
      </c>
      <c r="F647" s="45">
        <f t="shared" si="109"/>
        <v>833.98090659103104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48221.610000000008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190015.80999999994</v>
      </c>
      <c r="F650" s="45" t="str">
        <f t="shared" si="109"/>
        <v>-</v>
      </c>
    </row>
    <row r="651" spans="1:6" ht="24" x14ac:dyDescent="0.2">
      <c r="A651" s="249" t="s">
        <v>1251</v>
      </c>
      <c r="B651" s="184" t="s">
        <v>1252</v>
      </c>
      <c r="C651" s="250" t="s">
        <v>1251</v>
      </c>
      <c r="D651" s="196">
        <v>111512.62</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68426.42</v>
      </c>
      <c r="E653" s="194">
        <v>93270.13</v>
      </c>
      <c r="F653" s="45">
        <f t="shared" ref="F653:F740" si="167">IF(D653&lt;&gt;0,IF(E653/D653&gt;=100,"&gt;&gt;100",E653/D653*100),"-")</f>
        <v>136.30718953293189</v>
      </c>
    </row>
    <row r="654" spans="1:6" ht="12.75" customHeight="1" x14ac:dyDescent="0.2">
      <c r="A654" s="63" t="s">
        <v>1256</v>
      </c>
      <c r="B654" s="64" t="s">
        <v>1257</v>
      </c>
      <c r="C654" s="247" t="s">
        <v>1256</v>
      </c>
      <c r="D654" s="194">
        <v>590587.21</v>
      </c>
      <c r="E654" s="194">
        <v>599622.18999999994</v>
      </c>
      <c r="F654" s="45">
        <f t="shared" si="167"/>
        <v>101.52982994670677</v>
      </c>
    </row>
    <row r="655" spans="1:6" ht="12.75" customHeight="1" x14ac:dyDescent="0.2">
      <c r="A655" s="63" t="s">
        <v>1258</v>
      </c>
      <c r="B655" s="64" t="s">
        <v>1259</v>
      </c>
      <c r="C655" s="247" t="s">
        <v>1258</v>
      </c>
      <c r="D655" s="194">
        <v>565743.5</v>
      </c>
      <c r="E655" s="194">
        <v>606969.85</v>
      </c>
      <c r="F655" s="45">
        <f t="shared" si="167"/>
        <v>107.28710979445633</v>
      </c>
    </row>
    <row r="656" spans="1:6" ht="24" x14ac:dyDescent="0.2">
      <c r="A656" s="63">
        <v>11</v>
      </c>
      <c r="B656" s="64" t="s">
        <v>1260</v>
      </c>
      <c r="C656" s="247" t="s">
        <v>1261</v>
      </c>
      <c r="D656" s="60">
        <f t="shared" ref="D656:E656" si="168">+D653+D654-D655</f>
        <v>93270.13</v>
      </c>
      <c r="E656" s="60">
        <f t="shared" si="168"/>
        <v>85922.469999999972</v>
      </c>
      <c r="F656" s="45">
        <f t="shared" si="167"/>
        <v>92.122172446848708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49</v>
      </c>
      <c r="E658" s="253">
        <v>49</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45</v>
      </c>
      <c r="E660" s="253">
        <v>45</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81594.820000000007</v>
      </c>
      <c r="E683" s="192">
        <v>80293.36</v>
      </c>
      <c r="F683" s="71">
        <f t="shared" si="167"/>
        <v>98.404972276426363</v>
      </c>
    </row>
    <row r="684" spans="1:6" ht="24" x14ac:dyDescent="0.2">
      <c r="A684" s="70">
        <v>63613</v>
      </c>
      <c r="B684" s="182" t="s">
        <v>1317</v>
      </c>
      <c r="C684" s="278" t="s">
        <v>1318</v>
      </c>
      <c r="D684" s="192">
        <v>1203248.97</v>
      </c>
      <c r="E684" s="192">
        <v>1106613.45</v>
      </c>
      <c r="F684" s="71">
        <f t="shared" si="167"/>
        <v>91.9687843156849</v>
      </c>
    </row>
    <row r="685" spans="1:6" ht="24" x14ac:dyDescent="0.2">
      <c r="A685" s="63">
        <v>63622</v>
      </c>
      <c r="B685" s="244" t="s">
        <v>1319</v>
      </c>
      <c r="C685" s="247" t="s">
        <v>1320</v>
      </c>
      <c r="D685" s="194">
        <v>21929.13</v>
      </c>
      <c r="E685" s="194">
        <v>33893.599999999999</v>
      </c>
      <c r="F685" s="45">
        <f t="shared" si="167"/>
        <v>154.55971121517359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38235.160000000003</v>
      </c>
      <c r="E724" s="192">
        <v>38578.5</v>
      </c>
      <c r="F724" s="71">
        <f t="shared" si="167"/>
        <v>100.89796930364616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21752.560000000001</v>
      </c>
      <c r="E734" s="192">
        <v>22074.38</v>
      </c>
      <c r="F734" s="71">
        <f t="shared" si="167"/>
        <v>101.47945804999503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2912.66</v>
      </c>
      <c r="E736" s="194">
        <v>3549.58</v>
      </c>
      <c r="F736" s="45">
        <f t="shared" si="167"/>
        <v>121.8672965605323</v>
      </c>
    </row>
    <row r="737" spans="1:6" ht="12.75" customHeight="1" x14ac:dyDescent="0.2">
      <c r="A737" s="63" t="s">
        <v>1403</v>
      </c>
      <c r="B737" s="64" t="s">
        <v>1404</v>
      </c>
      <c r="C737" s="247" t="s">
        <v>1403</v>
      </c>
      <c r="D737" s="194">
        <v>125</v>
      </c>
      <c r="E737" s="194"/>
      <c r="F737" s="45">
        <f t="shared" si="167"/>
        <v>0</v>
      </c>
    </row>
    <row r="738" spans="1:6" ht="12.75" customHeight="1" x14ac:dyDescent="0.2">
      <c r="A738" s="63" t="s">
        <v>1405</v>
      </c>
      <c r="B738" s="64" t="s">
        <v>1406</v>
      </c>
      <c r="C738" s="247" t="s">
        <v>1405</v>
      </c>
      <c r="D738" s="194">
        <v>18367.21</v>
      </c>
      <c r="E738" s="194">
        <v>1495.65</v>
      </c>
      <c r="F738" s="45">
        <f t="shared" si="167"/>
        <v>8.1430440442505976</v>
      </c>
    </row>
    <row r="739" spans="1:6" ht="12.75" customHeight="1" x14ac:dyDescent="0.2">
      <c r="A739" s="70" t="s">
        <v>1407</v>
      </c>
      <c r="B739" s="65" t="s">
        <v>1408</v>
      </c>
      <c r="C739" s="278" t="s">
        <v>1407</v>
      </c>
      <c r="D739" s="192">
        <v>5847.49</v>
      </c>
      <c r="E739" s="192">
        <v>590</v>
      </c>
      <c r="F739" s="71">
        <f t="shared" si="167"/>
        <v>10.089799212995661</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2126.89</v>
      </c>
      <c r="E741" s="192">
        <v>1606.24</v>
      </c>
      <c r="F741" s="71">
        <f t="shared" ref="F741:F1006" si="169">IF(D741&lt;&gt;0,IF(E741/D741&gt;=100,"&gt;&gt;100",E741/D741*100),"-")</f>
        <v>75.520595799500683</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2410</v>
      </c>
      <c r="E849" s="194">
        <v>840</v>
      </c>
      <c r="F849" s="45">
        <f t="shared" si="169"/>
        <v>34.854771784232362</v>
      </c>
    </row>
    <row r="850" spans="1:6" ht="12.75" customHeight="1" x14ac:dyDescent="0.2">
      <c r="A850" s="63">
        <v>37219</v>
      </c>
      <c r="B850" s="64" t="s">
        <v>1628</v>
      </c>
      <c r="C850" s="247" t="s">
        <v>1629</v>
      </c>
      <c r="D850" s="194">
        <v>7490.36</v>
      </c>
      <c r="E850" s="194">
        <v>45.9</v>
      </c>
      <c r="F850" s="45">
        <f t="shared" si="169"/>
        <v>0.61278763637528766</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26715.360000000001</v>
      </c>
      <c r="E855" s="194">
        <v>36489.9</v>
      </c>
      <c r="F855" s="45">
        <f t="shared" si="169"/>
        <v>136.58771583089279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1" priority="13" operator="lessThan">
      <formula>-0.001</formula>
    </cfRule>
  </conditionalFormatting>
  <conditionalFormatting sqref="D9:E16">
    <cfRule type="cellIs" dxfId="30" priority="1" operator="lessThan">
      <formula>-0.001</formula>
    </cfRule>
  </conditionalFormatting>
  <conditionalFormatting sqref="D18:E1009">
    <cfRule type="cellIs" dxfId="29"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5" zoomScaleNormal="100" workbookViewId="0">
      <selection activeCell="E376" sqref="E37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1978</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1299625.8800000001</v>
      </c>
      <c r="E6" s="180">
        <f t="shared" si="0"/>
        <v>1451489.0100000002</v>
      </c>
      <c r="F6" s="181">
        <f t="shared" ref="F6:F298" si="1">IF(D6&gt;0,IF(E6/D6&gt;=100,"&gt;&gt;100",E6/D6*100),"-")</f>
        <v>111.68514203487545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1036742.1700000002</v>
      </c>
      <c r="E7" s="79">
        <f t="shared" si="2"/>
        <v>1076188.6800000002</v>
      </c>
      <c r="F7" s="71">
        <f t="shared" si="1"/>
        <v>103.80485246394483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101579.93</v>
      </c>
      <c r="E8" s="79">
        <f>E9+E10-E11</f>
        <v>101579.93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101579.93</v>
      </c>
      <c r="E9" s="192">
        <v>101579.93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935162.24000000022</v>
      </c>
      <c r="E12" s="79">
        <f t="shared" si="3"/>
        <v>974608.75000000023</v>
      </c>
      <c r="F12" s="71">
        <f t="shared" si="1"/>
        <v>104.21814614756045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866163.13000000012</v>
      </c>
      <c r="E13" s="79">
        <f t="shared" si="4"/>
        <v>868819.03000000014</v>
      </c>
      <c r="F13" s="71">
        <f t="shared" si="1"/>
        <v>100.30662815213573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1517003.85</v>
      </c>
      <c r="E15" s="192">
        <v>1517002.85</v>
      </c>
      <c r="F15" s="71">
        <f t="shared" si="1"/>
        <v>99.999934080589185</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650840.72</v>
      </c>
      <c r="E18" s="192">
        <v>648183.81999999995</v>
      </c>
      <c r="F18" s="71">
        <f t="shared" si="1"/>
        <v>99.591774159428752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1826.5200000000186</v>
      </c>
      <c r="E19" s="79">
        <f t="shared" si="5"/>
        <v>3006.5200000000186</v>
      </c>
      <c r="F19" s="71">
        <f t="shared" si="1"/>
        <v>164.60372730657141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145418.91</v>
      </c>
      <c r="E20" s="192">
        <v>149598.91</v>
      </c>
      <c r="F20" s="71">
        <f t="shared" si="1"/>
        <v>102.87445422331938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9792.61</v>
      </c>
      <c r="E21" s="192">
        <v>9792.61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3921.41</v>
      </c>
      <c r="E22" s="192">
        <v>3921.41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5025.63</v>
      </c>
      <c r="E23" s="192">
        <v>5025.63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5736.11</v>
      </c>
      <c r="E24" s="192">
        <v>5736.11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2782.33</v>
      </c>
      <c r="E25" s="192">
        <v>2782.33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6975.92</v>
      </c>
      <c r="E26" s="192">
        <v>6975.92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177826.4</v>
      </c>
      <c r="E28" s="192">
        <v>180826.4</v>
      </c>
      <c r="F28" s="71">
        <f t="shared" si="1"/>
        <v>101.68703859494428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66703.039999999994</v>
      </c>
      <c r="E35" s="79">
        <f t="shared" si="7"/>
        <v>102313.65</v>
      </c>
      <c r="F35" s="71">
        <f t="shared" si="1"/>
        <v>153.38678716892065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66669.86</v>
      </c>
      <c r="E36" s="192">
        <v>102693.62</v>
      </c>
      <c r="F36" s="71">
        <f t="shared" si="1"/>
        <v>154.03305181681796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33.18</v>
      </c>
      <c r="E37" s="192">
        <v>33.18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413.15</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469.55</v>
      </c>
      <c r="E45" s="79">
        <f t="shared" si="9"/>
        <v>469.55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469.55</v>
      </c>
      <c r="E47" s="192">
        <v>469.55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34088.49</v>
      </c>
      <c r="E54" s="192">
        <v>34334.28</v>
      </c>
      <c r="F54" s="71">
        <f t="shared" si="1"/>
        <v>100.72103516465529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34088.49</v>
      </c>
      <c r="E55" s="192">
        <v>34334.28</v>
      </c>
      <c r="F55" s="71">
        <f t="shared" si="1"/>
        <v>100.72103516465529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262883.70999999996</v>
      </c>
      <c r="E69" s="79">
        <f>E70+E82+E88+E119+E135+E147+E165+E171</f>
        <v>375300.32999999996</v>
      </c>
      <c r="F69" s="71">
        <f t="shared" si="1"/>
        <v>142.76287032011228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93270.13</v>
      </c>
      <c r="E70" s="79">
        <f t="shared" si="12"/>
        <v>85922.47</v>
      </c>
      <c r="F70" s="71">
        <f t="shared" si="1"/>
        <v>92.122172446848737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93045.67</v>
      </c>
      <c r="E71" s="79">
        <f t="shared" si="13"/>
        <v>85922.47</v>
      </c>
      <c r="F71" s="71">
        <f t="shared" si="1"/>
        <v>92.344404634842221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93045.67</v>
      </c>
      <c r="E73" s="192">
        <v>85922.47</v>
      </c>
      <c r="F73" s="71">
        <f t="shared" si="1"/>
        <v>92.344404634842221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224.46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37201.06</v>
      </c>
      <c r="E82" s="79">
        <f>SUM(E83:E85)-E86+E87</f>
        <v>54650.37</v>
      </c>
      <c r="F82" s="71">
        <f t="shared" si="1"/>
        <v>146.90541075980096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37201.06</v>
      </c>
      <c r="E87" s="192">
        <v>54650.37</v>
      </c>
      <c r="F87" s="71">
        <f t="shared" si="1"/>
        <v>146.90541075980096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20899.899999999998</v>
      </c>
      <c r="E147" s="79">
        <f t="shared" si="24"/>
        <v>234727.49</v>
      </c>
      <c r="F147" s="71">
        <f t="shared" si="1"/>
        <v>1123.1034119780479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212936.36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212936.36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17886.8</v>
      </c>
      <c r="E160" s="192">
        <v>18458.900000000001</v>
      </c>
      <c r="F160" s="71">
        <f t="shared" si="1"/>
        <v>103.19844801753248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3013.1</v>
      </c>
      <c r="E161" s="192">
        <v>3322.82</v>
      </c>
      <c r="F161" s="71">
        <f t="shared" si="1"/>
        <v>110.279114533205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9.41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111512.62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111512.62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1299625.8799999999</v>
      </c>
      <c r="E176" s="79">
        <f>E177+E251</f>
        <v>1451489.01</v>
      </c>
      <c r="F176" s="71">
        <f t="shared" si="1"/>
        <v>111.68514203487547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193762.11</v>
      </c>
      <c r="E177" s="79">
        <f>E178+E197+E203+E219+E247+E248</f>
        <v>330588.56</v>
      </c>
      <c r="F177" s="71">
        <f t="shared" si="1"/>
        <v>170.61568951741907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182965.78</v>
      </c>
      <c r="E178" s="79">
        <f>SUM(E179:E181)+E185+E186+SUM(E194:E196)</f>
        <v>303879.17</v>
      </c>
      <c r="F178" s="71">
        <f t="shared" si="1"/>
        <v>166.08524829069128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110721.14</v>
      </c>
      <c r="E179" s="192">
        <v>232997.8</v>
      </c>
      <c r="F179" s="71">
        <f t="shared" si="1"/>
        <v>210.43659774456799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24832.43</v>
      </c>
      <c r="E180" s="192">
        <v>45377.62</v>
      </c>
      <c r="F180" s="71">
        <f t="shared" si="1"/>
        <v>182.73531829144389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7.36</v>
      </c>
      <c r="E181" s="79">
        <f t="shared" si="28"/>
        <v>51.16</v>
      </c>
      <c r="F181" s="71">
        <f t="shared" si="1"/>
        <v>695.10869565217388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7.36</v>
      </c>
      <c r="E184" s="192">
        <v>51.16</v>
      </c>
      <c r="F184" s="71">
        <f t="shared" si="1"/>
        <v>695.10869565217388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22036.5</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25368.35</v>
      </c>
      <c r="E196" s="192">
        <v>25452.59</v>
      </c>
      <c r="F196" s="71">
        <f t="shared" si="1"/>
        <v>100.33206732010558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10796.33</v>
      </c>
      <c r="E197" s="79">
        <f>SUM(E198:E202)</f>
        <v>19413.560000000001</v>
      </c>
      <c r="F197" s="71">
        <f t="shared" si="1"/>
        <v>179.81628942427659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10796.33</v>
      </c>
      <c r="E199" s="192">
        <v>19413.560000000001</v>
      </c>
      <c r="F199" s="71">
        <f t="shared" ref="F199:F202" si="30">IF(D199&gt;0,IF(E199/D199&gt;=100,"&gt;&gt;100",E199/D199*100),"-")</f>
        <v>179.81628942427659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7295.83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1105863.77</v>
      </c>
      <c r="E251" s="79">
        <f>+E252+E255-E264+E274+E291</f>
        <v>1120900.45</v>
      </c>
      <c r="F251" s="71">
        <f t="shared" si="1"/>
        <v>101.35972263563711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1036742.26</v>
      </c>
      <c r="E252" s="79">
        <f>E253-E254</f>
        <v>1076188.77</v>
      </c>
      <c r="F252" s="71">
        <f t="shared" si="1"/>
        <v>103.8048521336441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1036742.26</v>
      </c>
      <c r="E253" s="192">
        <v>1076188.77</v>
      </c>
      <c r="F253" s="71">
        <f t="shared" si="1"/>
        <v>103.8048521336441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48221.61</v>
      </c>
      <c r="E255" s="79">
        <f>E256-E260</f>
        <v>-190015.81</v>
      </c>
      <c r="F255" s="71">
        <f t="shared" si="1"/>
        <v>-394.04700506681547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48221.61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48221.61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190015.81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188649.47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1366.34</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20899.900000000001</v>
      </c>
      <c r="E274" s="79">
        <f>SUM(E275:E277)+SUM(E286:E290)</f>
        <v>234727.49</v>
      </c>
      <c r="F274" s="71">
        <f t="shared" si="1"/>
        <v>1123.1034119780477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212936.36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212936.36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20899.900000000001</v>
      </c>
      <c r="E287" s="192">
        <v>18458.900000000001</v>
      </c>
      <c r="F287" s="71">
        <f t="shared" si="39"/>
        <v>88.320518279991774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3322.82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9.41</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28065.55</v>
      </c>
      <c r="E297" s="79">
        <f t="shared" si="42"/>
        <v>28065.55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28065.55</v>
      </c>
      <c r="E298" s="193">
        <v>28065.55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20899.900000000001</v>
      </c>
      <c r="E302" s="192">
        <v>21791.13</v>
      </c>
      <c r="F302" s="71">
        <f t="shared" si="43"/>
        <v>104.26427877645348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327">
        <v>212936.36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37201.06</v>
      </c>
      <c r="E308" s="327">
        <v>54650.37</v>
      </c>
      <c r="F308" s="71">
        <f t="shared" si="43"/>
        <v>146.90541075980096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70881.37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182965.78</v>
      </c>
      <c r="E337" s="327">
        <v>232997.8</v>
      </c>
      <c r="F337" s="71">
        <f t="shared" si="43"/>
        <v>127.3450150077244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32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10796.33</v>
      </c>
      <c r="E339" s="192">
        <v>19413.560000000001</v>
      </c>
      <c r="F339" s="71">
        <f t="shared" si="43"/>
        <v>179.81628942427659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2758.71</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32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154.41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7141.42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28065.55</v>
      </c>
      <c r="E387" s="192">
        <v>28065.55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8" priority="15" operator="lessThan">
      <formula>0</formula>
    </cfRule>
  </conditionalFormatting>
  <conditionalFormatting sqref="D176:E250">
    <cfRule type="cellIs" dxfId="27" priority="11" operator="lessThan">
      <formula>0</formula>
    </cfRule>
  </conditionalFormatting>
  <conditionalFormatting sqref="D254:E254">
    <cfRule type="cellIs" dxfId="26" priority="16" operator="lessThan">
      <formula>0</formula>
    </cfRule>
  </conditionalFormatting>
  <conditionalFormatting sqref="D256:E298">
    <cfRule type="cellIs" dxfId="25" priority="8" operator="lessThan">
      <formula>0</formula>
    </cfRule>
  </conditionalFormatting>
  <conditionalFormatting sqref="D300:E302 D309:E336 D308 D304:E307 D303 D339:E364 D337:D338 D366:E396 D365">
    <cfRule type="cellIs" dxfId="24" priority="6" operator="lessThan">
      <formula>0</formula>
    </cfRule>
  </conditionalFormatting>
  <conditionalFormatting sqref="D397:E397">
    <cfRule type="cellIs" dxfId="23" priority="7" operator="lessThan">
      <formula>-0.001</formula>
    </cfRule>
  </conditionalFormatting>
  <conditionalFormatting sqref="E308">
    <cfRule type="cellIs" dxfId="22" priority="5" operator="lessThan">
      <formula>0</formula>
    </cfRule>
  </conditionalFormatting>
  <conditionalFormatting sqref="E303">
    <cfRule type="cellIs" dxfId="21" priority="4" operator="lessThan">
      <formula>0</formula>
    </cfRule>
  </conditionalFormatting>
  <conditionalFormatting sqref="E337">
    <cfRule type="cellIs" dxfId="20" priority="3" operator="lessThan">
      <formula>0</formula>
    </cfRule>
  </conditionalFormatting>
  <conditionalFormatting sqref="E338">
    <cfRule type="cellIs" dxfId="19" priority="2" operator="lessThan">
      <formula>0</formula>
    </cfRule>
  </conditionalFormatting>
  <conditionalFormatting sqref="E365">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3" sqref="E11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1738317.19</v>
      </c>
      <c r="E114" s="60">
        <f t="shared" si="22"/>
        <v>1928990.8900000001</v>
      </c>
      <c r="F114" s="45">
        <f t="shared" si="1"/>
        <v>110.96886696495247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1638605.42</v>
      </c>
      <c r="E115" s="60">
        <f t="shared" si="23"/>
        <v>1819202.81</v>
      </c>
      <c r="F115" s="45">
        <f t="shared" si="1"/>
        <v>111.02140807028455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1638605.42</v>
      </c>
      <c r="E117" s="194">
        <v>1819202.81</v>
      </c>
      <c r="F117" s="45">
        <f t="shared" si="1"/>
        <v>111.02140807028455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99711.77</v>
      </c>
      <c r="E126" s="194">
        <v>109788.08</v>
      </c>
      <c r="F126" s="45">
        <f t="shared" si="1"/>
        <v>110.10543690077913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1738317.19</v>
      </c>
      <c r="E141" s="81">
        <f t="shared" si="28"/>
        <v>1928990.8900000001</v>
      </c>
      <c r="F141" s="61">
        <f t="shared" si="1"/>
        <v>110.96886696495247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F11" sqref="F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8025.79</v>
      </c>
      <c r="E5" s="82">
        <f t="shared" si="0"/>
        <v>37345.83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37345.83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37345.83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37345.83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8025.79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8025.79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8025.79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M106" sqref="M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193762.11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1830066.5500000003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1784125.6300000001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1449899.88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296198.89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272.81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36535.800000000003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1218.25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38645.089999999997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7295.83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1693240.1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1663212.24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1327623.22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275653.7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229.01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58572.3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1134.01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30027.86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330588.56000000006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330588.56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7295.83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303879.17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19413.560000000001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15421</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1978</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1981</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1980</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Ljubljanica</cp:lastModifiedBy>
  <cp:lastPrinted>2026-01-30T08:45:16Z</cp:lastPrinted>
  <dcterms:created xsi:type="dcterms:W3CDTF">2022-04-01T05:14:30Z</dcterms:created>
  <dcterms:modified xsi:type="dcterms:W3CDTF">2026-02-09T12:57:50Z</dcterms:modified>
</cp:coreProperties>
</file>