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Ljubljanica\Desktop\ZAVRSNI RACUNI\ZAVRŠNI RAČUN 2024\RKPFI - DORADA\"/>
    </mc:Choice>
  </mc:AlternateContent>
  <xr:revisionPtr revIDLastSave="0" documentId="13_ncr:1_{8EF76976-EAFF-47A8-8523-090F9A916D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F303" i="9"/>
  <c r="H302" i="9"/>
  <c r="G302" i="9"/>
  <c r="E302" i="9" s="1"/>
  <c r="B302" i="9" s="1"/>
  <c r="F302" i="9"/>
  <c r="H301" i="9"/>
  <c r="G301" i="9"/>
  <c r="E301" i="9" s="1"/>
  <c r="B301" i="9" s="1"/>
  <c r="F301" i="9"/>
  <c r="H300" i="9"/>
  <c r="G300" i="9"/>
  <c r="E300" i="9" s="1"/>
  <c r="B300" i="9" s="1"/>
  <c r="F300" i="9"/>
  <c r="H299" i="9"/>
  <c r="G299" i="9"/>
  <c r="F299" i="9"/>
  <c r="B299" i="9" s="1"/>
  <c r="E299" i="9"/>
  <c r="H298" i="9"/>
  <c r="E298" i="9" s="1"/>
  <c r="B298" i="9" s="1"/>
  <c r="G298" i="9"/>
  <c r="F298" i="9"/>
  <c r="H297" i="9"/>
  <c r="G297" i="9"/>
  <c r="E297" i="9" s="1"/>
  <c r="B297" i="9" s="1"/>
  <c r="F297" i="9"/>
  <c r="H296" i="9"/>
  <c r="G296" i="9"/>
  <c r="E296" i="9" s="1"/>
  <c r="B296" i="9" s="1"/>
  <c r="F296" i="9"/>
  <c r="H295" i="9"/>
  <c r="G295" i="9"/>
  <c r="E295" i="9" s="1"/>
  <c r="B295" i="9" s="1"/>
  <c r="F295" i="9"/>
  <c r="H294" i="9"/>
  <c r="G294" i="9"/>
  <c r="F294" i="9"/>
  <c r="H293" i="9"/>
  <c r="G293" i="9"/>
  <c r="F293" i="9"/>
  <c r="H292" i="9"/>
  <c r="G292" i="9"/>
  <c r="E292" i="9" s="1"/>
  <c r="B292" i="9" s="1"/>
  <c r="F292" i="9"/>
  <c r="F291" i="9"/>
  <c r="F290" i="9"/>
  <c r="H289" i="9"/>
  <c r="G289" i="9"/>
  <c r="E289" i="9" s="1"/>
  <c r="B289" i="9" s="1"/>
  <c r="F289" i="9"/>
  <c r="H288" i="9"/>
  <c r="G288" i="9"/>
  <c r="E288" i="9" s="1"/>
  <c r="B288" i="9" s="1"/>
  <c r="F288" i="9"/>
  <c r="H287" i="9"/>
  <c r="G287" i="9"/>
  <c r="F287" i="9"/>
  <c r="H286" i="9"/>
  <c r="G286" i="9"/>
  <c r="F286" i="9"/>
  <c r="F285" i="9"/>
  <c r="H284" i="9"/>
  <c r="G284" i="9"/>
  <c r="F284" i="9"/>
  <c r="H283" i="9"/>
  <c r="E283" i="9" s="1"/>
  <c r="B283" i="9" s="1"/>
  <c r="G283" i="9"/>
  <c r="F283" i="9"/>
  <c r="H282" i="9"/>
  <c r="G282" i="9"/>
  <c r="E282" i="9" s="1"/>
  <c r="B282" i="9" s="1"/>
  <c r="F282" i="9"/>
  <c r="F281" i="9"/>
  <c r="F280" i="9"/>
  <c r="F277" i="9" s="1"/>
  <c r="F279" i="9"/>
  <c r="F278" i="9"/>
  <c r="F276" i="9"/>
  <c r="L275" i="9"/>
  <c r="F275" i="9" s="1"/>
  <c r="H275" i="9"/>
  <c r="F274" i="9"/>
  <c r="I273" i="9"/>
  <c r="H273" i="9"/>
  <c r="F273" i="9"/>
  <c r="E272" i="9"/>
  <c r="M271" i="9"/>
  <c r="L271" i="9"/>
  <c r="F271" i="9"/>
  <c r="B271" i="9" s="1"/>
  <c r="E271" i="9"/>
  <c r="M270" i="9"/>
  <c r="L270" i="9"/>
  <c r="F270" i="9" s="1"/>
  <c r="B270" i="9" s="1"/>
  <c r="E270" i="9"/>
  <c r="M269" i="9"/>
  <c r="L269" i="9"/>
  <c r="F269" i="9"/>
  <c r="E269" i="9"/>
  <c r="B269" i="9"/>
  <c r="M268" i="9"/>
  <c r="L268" i="9"/>
  <c r="F268" i="9" s="1"/>
  <c r="E268" i="9"/>
  <c r="M267" i="9"/>
  <c r="L267" i="9"/>
  <c r="F267" i="9" s="1"/>
  <c r="B267" i="9" s="1"/>
  <c r="E267" i="9"/>
  <c r="M266" i="9"/>
  <c r="L266" i="9"/>
  <c r="F266" i="9" s="1"/>
  <c r="E266" i="9"/>
  <c r="M265" i="9"/>
  <c r="L265" i="9"/>
  <c r="F265" i="9" s="1"/>
  <c r="E265" i="9"/>
  <c r="M264" i="9"/>
  <c r="L264" i="9"/>
  <c r="F264" i="9"/>
  <c r="E264" i="9"/>
  <c r="B264" i="9" s="1"/>
  <c r="M263" i="9"/>
  <c r="F263" i="9" s="1"/>
  <c r="L263" i="9"/>
  <c r="E263" i="9"/>
  <c r="M262" i="9"/>
  <c r="L262" i="9"/>
  <c r="F262" i="9" s="1"/>
  <c r="B262" i="9" s="1"/>
  <c r="E262" i="9"/>
  <c r="M261" i="9"/>
  <c r="F261" i="9" s="1"/>
  <c r="B261" i="9" s="1"/>
  <c r="L261" i="9"/>
  <c r="E261" i="9"/>
  <c r="M260" i="9"/>
  <c r="F260" i="9" s="1"/>
  <c r="B260" i="9" s="1"/>
  <c r="L260" i="9"/>
  <c r="E260" i="9"/>
  <c r="M259" i="9"/>
  <c r="L259" i="9"/>
  <c r="F259" i="9"/>
  <c r="B259" i="9" s="1"/>
  <c r="E259" i="9"/>
  <c r="M258" i="9"/>
  <c r="L258" i="9"/>
  <c r="F258" i="9"/>
  <c r="B258" i="9" s="1"/>
  <c r="E258" i="9"/>
  <c r="M257" i="9"/>
  <c r="L257" i="9"/>
  <c r="F257" i="9"/>
  <c r="E257" i="9"/>
  <c r="B257" i="9"/>
  <c r="M256" i="9"/>
  <c r="L256" i="9"/>
  <c r="F256" i="9" s="1"/>
  <c r="B256" i="9" s="1"/>
  <c r="E256" i="9"/>
  <c r="M255" i="9"/>
  <c r="L255" i="9"/>
  <c r="F255" i="9" s="1"/>
  <c r="B255" i="9" s="1"/>
  <c r="E255" i="9"/>
  <c r="M254" i="9"/>
  <c r="L254" i="9"/>
  <c r="F254" i="9" s="1"/>
  <c r="E254" i="9"/>
  <c r="B254" i="9" s="1"/>
  <c r="M253" i="9"/>
  <c r="L253" i="9"/>
  <c r="F253" i="9" s="1"/>
  <c r="E253" i="9"/>
  <c r="M252" i="9"/>
  <c r="L252" i="9"/>
  <c r="F252" i="9"/>
  <c r="E252" i="9"/>
  <c r="B252" i="9" s="1"/>
  <c r="M251" i="9"/>
  <c r="F251" i="9" s="1"/>
  <c r="L251" i="9"/>
  <c r="E251" i="9"/>
  <c r="M250" i="9"/>
  <c r="F250" i="9" s="1"/>
  <c r="B250" i="9" s="1"/>
  <c r="L250" i="9"/>
  <c r="E250" i="9"/>
  <c r="M249" i="9"/>
  <c r="F249" i="9" s="1"/>
  <c r="B249" i="9" s="1"/>
  <c r="L249" i="9"/>
  <c r="E249" i="9"/>
  <c r="M248" i="9"/>
  <c r="F248" i="9" s="1"/>
  <c r="B248" i="9" s="1"/>
  <c r="L248" i="9"/>
  <c r="E248" i="9"/>
  <c r="M247" i="9"/>
  <c r="L247" i="9"/>
  <c r="F247" i="9"/>
  <c r="B247" i="9" s="1"/>
  <c r="E247" i="9"/>
  <c r="M246" i="9"/>
  <c r="L246" i="9"/>
  <c r="F246" i="9" s="1"/>
  <c r="B246" i="9" s="1"/>
  <c r="E246" i="9"/>
  <c r="M245" i="9"/>
  <c r="L245" i="9"/>
  <c r="F245" i="9"/>
  <c r="E245" i="9"/>
  <c r="B245" i="9"/>
  <c r="M244" i="9"/>
  <c r="L244" i="9"/>
  <c r="F244" i="9" s="1"/>
  <c r="E244" i="9"/>
  <c r="M243" i="9"/>
  <c r="L243" i="9"/>
  <c r="F243" i="9" s="1"/>
  <c r="B243" i="9" s="1"/>
  <c r="E243" i="9"/>
  <c r="M242" i="9"/>
  <c r="L242" i="9"/>
  <c r="F242" i="9" s="1"/>
  <c r="E242" i="9"/>
  <c r="B242" i="9" s="1"/>
  <c r="M241" i="9"/>
  <c r="L241" i="9"/>
  <c r="F241" i="9" s="1"/>
  <c r="E241" i="9"/>
  <c r="B241" i="9" s="1"/>
  <c r="M240" i="9"/>
  <c r="L240" i="9"/>
  <c r="F240" i="9"/>
  <c r="E240" i="9"/>
  <c r="B240" i="9" s="1"/>
  <c r="M239" i="9"/>
  <c r="F239" i="9" s="1"/>
  <c r="L239" i="9"/>
  <c r="E239" i="9"/>
  <c r="M238" i="9"/>
  <c r="F238" i="9" s="1"/>
  <c r="B238" i="9" s="1"/>
  <c r="L238" i="9"/>
  <c r="E238" i="9"/>
  <c r="M237" i="9"/>
  <c r="F237" i="9" s="1"/>
  <c r="B237" i="9" s="1"/>
  <c r="L237" i="9"/>
  <c r="E237" i="9"/>
  <c r="M236" i="9"/>
  <c r="F236" i="9" s="1"/>
  <c r="L236" i="9"/>
  <c r="E236" i="9"/>
  <c r="B236" i="9" s="1"/>
  <c r="M235" i="9"/>
  <c r="L235" i="9"/>
  <c r="F235" i="9"/>
  <c r="B235" i="9" s="1"/>
  <c r="E235" i="9"/>
  <c r="M234" i="9"/>
  <c r="L234" i="9"/>
  <c r="F234" i="9" s="1"/>
  <c r="B234" i="9" s="1"/>
  <c r="E234" i="9"/>
  <c r="M233" i="9"/>
  <c r="L233" i="9"/>
  <c r="F233" i="9"/>
  <c r="E233" i="9"/>
  <c r="B233" i="9"/>
  <c r="M232" i="9"/>
  <c r="L232" i="9"/>
  <c r="F232" i="9" s="1"/>
  <c r="E232" i="9"/>
  <c r="B232" i="9" s="1"/>
  <c r="M231" i="9"/>
  <c r="L231" i="9"/>
  <c r="F231" i="9" s="1"/>
  <c r="E231" i="9"/>
  <c r="M230" i="9"/>
  <c r="L230" i="9"/>
  <c r="F230" i="9" s="1"/>
  <c r="E230" i="9"/>
  <c r="B230" i="9" s="1"/>
  <c r="M229" i="9"/>
  <c r="L229" i="9"/>
  <c r="F229" i="9" s="1"/>
  <c r="E229" i="9"/>
  <c r="B229" i="9" s="1"/>
  <c r="M228" i="9"/>
  <c r="L228" i="9"/>
  <c r="F228" i="9"/>
  <c r="E228" i="9"/>
  <c r="B228" i="9" s="1"/>
  <c r="M227" i="9"/>
  <c r="F227" i="9" s="1"/>
  <c r="L227" i="9"/>
  <c r="E227" i="9"/>
  <c r="M226" i="9"/>
  <c r="F226" i="9" s="1"/>
  <c r="B226" i="9" s="1"/>
  <c r="L226" i="9"/>
  <c r="E226" i="9"/>
  <c r="M225" i="9"/>
  <c r="F225" i="9" s="1"/>
  <c r="B225" i="9" s="1"/>
  <c r="L225" i="9"/>
  <c r="E225" i="9"/>
  <c r="M224" i="9"/>
  <c r="F224" i="9" s="1"/>
  <c r="B224" i="9" s="1"/>
  <c r="L224" i="9"/>
  <c r="E224" i="9"/>
  <c r="M223" i="9"/>
  <c r="L223" i="9"/>
  <c r="F223" i="9"/>
  <c r="B223" i="9" s="1"/>
  <c r="E223" i="9"/>
  <c r="M222" i="9"/>
  <c r="L222" i="9"/>
  <c r="F222" i="9" s="1"/>
  <c r="B222" i="9" s="1"/>
  <c r="E222" i="9"/>
  <c r="M221" i="9"/>
  <c r="L221" i="9"/>
  <c r="F221" i="9" s="1"/>
  <c r="B221" i="9" s="1"/>
  <c r="E221" i="9"/>
  <c r="M220" i="9"/>
  <c r="L220" i="9"/>
  <c r="F220" i="9" s="1"/>
  <c r="E220" i="9"/>
  <c r="B220" i="9" s="1"/>
  <c r="M219" i="9"/>
  <c r="L219" i="9"/>
  <c r="F219" i="9" s="1"/>
  <c r="E219" i="9"/>
  <c r="B219" i="9" s="1"/>
  <c r="M218" i="9"/>
  <c r="L218" i="9"/>
  <c r="F218" i="9" s="1"/>
  <c r="E218" i="9"/>
  <c r="M217" i="9"/>
  <c r="L217" i="9"/>
  <c r="E217" i="9"/>
  <c r="M216" i="9"/>
  <c r="L216" i="9"/>
  <c r="F216" i="9"/>
  <c r="E216" i="9"/>
  <c r="B216" i="9" s="1"/>
  <c r="M215" i="9"/>
  <c r="F215" i="9" s="1"/>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E155" i="9" s="1"/>
  <c r="B155" i="9" s="1"/>
  <c r="G155" i="9"/>
  <c r="F155" i="9"/>
  <c r="H154" i="9"/>
  <c r="G154" i="9"/>
  <c r="E154" i="9" s="1"/>
  <c r="B154" i="9" s="1"/>
  <c r="F154" i="9"/>
  <c r="H153" i="9"/>
  <c r="G153" i="9"/>
  <c r="E153" i="9" s="1"/>
  <c r="B153" i="9" s="1"/>
  <c r="F153" i="9"/>
  <c r="H152" i="9"/>
  <c r="G152" i="9"/>
  <c r="F152" i="9"/>
  <c r="E152" i="9"/>
  <c r="B152" i="9"/>
  <c r="H151" i="9"/>
  <c r="G151" i="9"/>
  <c r="E151" i="9" s="1"/>
  <c r="B151" i="9" s="1"/>
  <c r="F151" i="9"/>
  <c r="H150" i="9"/>
  <c r="G150" i="9"/>
  <c r="E150" i="9" s="1"/>
  <c r="B150" i="9" s="1"/>
  <c r="F150" i="9"/>
  <c r="H149" i="9"/>
  <c r="G149" i="9"/>
  <c r="E149" i="9" s="1"/>
  <c r="B149" i="9" s="1"/>
  <c r="F149" i="9"/>
  <c r="H148" i="9"/>
  <c r="G148" i="9"/>
  <c r="E148" i="9" s="1"/>
  <c r="B148" i="9" s="1"/>
  <c r="F148" i="9"/>
  <c r="H147" i="9"/>
  <c r="G147" i="9"/>
  <c r="F147" i="9"/>
  <c r="E147" i="9"/>
  <c r="B147" i="9" s="1"/>
  <c r="H146" i="9"/>
  <c r="E146" i="9" s="1"/>
  <c r="B146" i="9" s="1"/>
  <c r="G146" i="9"/>
  <c r="F146" i="9"/>
  <c r="H145" i="9"/>
  <c r="E145" i="9" s="1"/>
  <c r="B145" i="9" s="1"/>
  <c r="G145" i="9"/>
  <c r="F145" i="9"/>
  <c r="H144" i="9"/>
  <c r="G144" i="9"/>
  <c r="E144" i="9" s="1"/>
  <c r="B144" i="9" s="1"/>
  <c r="F144" i="9"/>
  <c r="F143" i="9"/>
  <c r="H142" i="9"/>
  <c r="G142" i="9"/>
  <c r="E142" i="9" s="1"/>
  <c r="B142" i="9" s="1"/>
  <c r="F142" i="9"/>
  <c r="H141" i="9"/>
  <c r="G141" i="9"/>
  <c r="E141" i="9" s="1"/>
  <c r="B141" i="9" s="1"/>
  <c r="F141" i="9"/>
  <c r="H140" i="9"/>
  <c r="G140" i="9"/>
  <c r="E140" i="9" s="1"/>
  <c r="B140" i="9" s="1"/>
  <c r="F140" i="9"/>
  <c r="H139" i="9"/>
  <c r="G139" i="9"/>
  <c r="F139" i="9"/>
  <c r="E139" i="9"/>
  <c r="B139" i="9" s="1"/>
  <c r="H138" i="9"/>
  <c r="E138" i="9" s="1"/>
  <c r="B138" i="9" s="1"/>
  <c r="G138" i="9"/>
  <c r="F138" i="9"/>
  <c r="H137" i="9"/>
  <c r="E137" i="9" s="1"/>
  <c r="B137" i="9" s="1"/>
  <c r="G137" i="9"/>
  <c r="F137" i="9"/>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c r="H131" i="9"/>
  <c r="G131" i="9"/>
  <c r="E131" i="9" s="1"/>
  <c r="B131" i="9" s="1"/>
  <c r="F131" i="9"/>
  <c r="H130" i="9"/>
  <c r="G130" i="9"/>
  <c r="E130" i="9" s="1"/>
  <c r="B130" i="9" s="1"/>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E120" i="9"/>
  <c r="B120" i="9"/>
  <c r="H119" i="9"/>
  <c r="G119" i="9"/>
  <c r="E119" i="9" s="1"/>
  <c r="B119" i="9" s="1"/>
  <c r="F119" i="9"/>
  <c r="H118" i="9"/>
  <c r="G118" i="9"/>
  <c r="E118" i="9" s="1"/>
  <c r="B118" i="9" s="1"/>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B112" i="9" s="1"/>
  <c r="F112" i="9"/>
  <c r="H111" i="9"/>
  <c r="E111" i="9" s="1"/>
  <c r="B111" i="9" s="1"/>
  <c r="G111" i="9"/>
  <c r="F111" i="9"/>
  <c r="H110" i="9"/>
  <c r="G110" i="9"/>
  <c r="E110" i="9" s="1"/>
  <c r="B110" i="9" s="1"/>
  <c r="F110" i="9"/>
  <c r="H109" i="9"/>
  <c r="G109" i="9"/>
  <c r="E109" i="9" s="1"/>
  <c r="B109" i="9" s="1"/>
  <c r="F109" i="9"/>
  <c r="H108" i="9"/>
  <c r="G108" i="9"/>
  <c r="F108" i="9"/>
  <c r="E108" i="9"/>
  <c r="B108" i="9"/>
  <c r="H107" i="9"/>
  <c r="G107" i="9"/>
  <c r="E107" i="9" s="1"/>
  <c r="B107" i="9" s="1"/>
  <c r="F107" i="9"/>
  <c r="H106" i="9"/>
  <c r="G106" i="9"/>
  <c r="E106" i="9" s="1"/>
  <c r="B106" i="9" s="1"/>
  <c r="F106" i="9"/>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E99" i="9" s="1"/>
  <c r="B99" i="9" s="1"/>
  <c r="G99" i="9"/>
  <c r="F99" i="9"/>
  <c r="H98" i="9"/>
  <c r="G98" i="9"/>
  <c r="E98" i="9" s="1"/>
  <c r="B98" i="9" s="1"/>
  <c r="F98" i="9"/>
  <c r="H97" i="9"/>
  <c r="G97" i="9"/>
  <c r="E97" i="9" s="1"/>
  <c r="B97" i="9" s="1"/>
  <c r="F97" i="9"/>
  <c r="H96" i="9"/>
  <c r="G96" i="9"/>
  <c r="F96" i="9"/>
  <c r="E96" i="9"/>
  <c r="B96" i="9"/>
  <c r="H95" i="9"/>
  <c r="G95" i="9"/>
  <c r="E95" i="9" s="1"/>
  <c r="B95" i="9" s="1"/>
  <c r="F95" i="9"/>
  <c r="H94" i="9"/>
  <c r="G94" i="9"/>
  <c r="E94" i="9" s="1"/>
  <c r="B94" i="9" s="1"/>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E87" i="9" s="1"/>
  <c r="B87" i="9" s="1"/>
  <c r="G87" i="9"/>
  <c r="F87" i="9"/>
  <c r="H86" i="9"/>
  <c r="G86" i="9"/>
  <c r="E86" i="9" s="1"/>
  <c r="B86" i="9" s="1"/>
  <c r="F86" i="9"/>
  <c r="H85" i="9"/>
  <c r="G85" i="9"/>
  <c r="E85" i="9" s="1"/>
  <c r="B85" i="9" s="1"/>
  <c r="F85" i="9"/>
  <c r="H84" i="9"/>
  <c r="G84" i="9"/>
  <c r="F84" i="9"/>
  <c r="E84" i="9"/>
  <c r="B84" i="9"/>
  <c r="H83" i="9"/>
  <c r="G83" i="9"/>
  <c r="E83" i="9" s="1"/>
  <c r="B83" i="9" s="1"/>
  <c r="F83" i="9"/>
  <c r="H82" i="9"/>
  <c r="G82" i="9"/>
  <c r="E82" i="9" s="1"/>
  <c r="B82" i="9" s="1"/>
  <c r="F82" i="9"/>
  <c r="H81" i="9"/>
  <c r="G81" i="9"/>
  <c r="E81" i="9" s="1"/>
  <c r="B81" i="9" s="1"/>
  <c r="F81" i="9"/>
  <c r="H80" i="9"/>
  <c r="G80" i="9"/>
  <c r="E80" i="9" s="1"/>
  <c r="B80" i="9" s="1"/>
  <c r="F80" i="9"/>
  <c r="H79" i="9"/>
  <c r="G79" i="9"/>
  <c r="F79" i="9"/>
  <c r="E79" i="9"/>
  <c r="B79" i="9" s="1"/>
  <c r="H78" i="9"/>
  <c r="E78" i="9" s="1"/>
  <c r="B78" i="9" s="1"/>
  <c r="G78" i="9"/>
  <c r="F78" i="9"/>
  <c r="H77" i="9"/>
  <c r="E77" i="9" s="1"/>
  <c r="B77" i="9" s="1"/>
  <c r="G77" i="9"/>
  <c r="F77" i="9"/>
  <c r="H76" i="9"/>
  <c r="G76" i="9"/>
  <c r="E76" i="9" s="1"/>
  <c r="B76" i="9" s="1"/>
  <c r="F76" i="9"/>
  <c r="H75" i="9"/>
  <c r="G75" i="9"/>
  <c r="E75" i="9" s="1"/>
  <c r="B75" i="9" s="1"/>
  <c r="F75" i="9"/>
  <c r="H74" i="9"/>
  <c r="G74" i="9"/>
  <c r="E74" i="9" s="1"/>
  <c r="B74" i="9" s="1"/>
  <c r="F74" i="9"/>
  <c r="H73" i="9"/>
  <c r="G73" i="9"/>
  <c r="E73" i="9" s="1"/>
  <c r="B73" i="9" s="1"/>
  <c r="F73" i="9"/>
  <c r="H72" i="9"/>
  <c r="G72" i="9"/>
  <c r="F72" i="9"/>
  <c r="E72" i="9"/>
  <c r="B72" i="9"/>
  <c r="H71" i="9"/>
  <c r="G71" i="9"/>
  <c r="E71" i="9" s="1"/>
  <c r="B71" i="9" s="1"/>
  <c r="F71" i="9"/>
  <c r="H70" i="9"/>
  <c r="G70" i="9"/>
  <c r="E70" i="9" s="1"/>
  <c r="B70" i="9" s="1"/>
  <c r="F70" i="9"/>
  <c r="H69" i="9"/>
  <c r="G69" i="9"/>
  <c r="E69" i="9" s="1"/>
  <c r="B69" i="9" s="1"/>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E63" i="9" s="1"/>
  <c r="B63" i="9" s="1"/>
  <c r="F63" i="9"/>
  <c r="H62" i="9"/>
  <c r="G62" i="9"/>
  <c r="E62" i="9" s="1"/>
  <c r="B62" i="9" s="1"/>
  <c r="F62" i="9"/>
  <c r="H61" i="9"/>
  <c r="G61" i="9"/>
  <c r="E61" i="9" s="1"/>
  <c r="B61" i="9" s="1"/>
  <c r="F61" i="9"/>
  <c r="H60" i="9"/>
  <c r="G60" i="9"/>
  <c r="F60" i="9"/>
  <c r="E60" i="9"/>
  <c r="B60" i="9"/>
  <c r="H59" i="9"/>
  <c r="G59" i="9"/>
  <c r="E59" i="9" s="1"/>
  <c r="B59" i="9" s="1"/>
  <c r="F59" i="9"/>
  <c r="H58" i="9"/>
  <c r="G58" i="9"/>
  <c r="E58" i="9" s="1"/>
  <c r="B58" i="9" s="1"/>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E51" i="9" s="1"/>
  <c r="B51" i="9" s="1"/>
  <c r="G51" i="9"/>
  <c r="F51" i="9"/>
  <c r="H50" i="9"/>
  <c r="G50" i="9"/>
  <c r="E50" i="9" s="1"/>
  <c r="B50" i="9" s="1"/>
  <c r="F50" i="9"/>
  <c r="H49" i="9"/>
  <c r="G49" i="9"/>
  <c r="E49" i="9" s="1"/>
  <c r="B49" i="9" s="1"/>
  <c r="F49" i="9"/>
  <c r="H48" i="9"/>
  <c r="G48" i="9"/>
  <c r="F48" i="9"/>
  <c r="E48" i="9"/>
  <c r="B48" i="9"/>
  <c r="H47" i="9"/>
  <c r="G47" i="9"/>
  <c r="E47" i="9" s="1"/>
  <c r="B47" i="9" s="1"/>
  <c r="F47" i="9"/>
  <c r="H46" i="9"/>
  <c r="G46" i="9"/>
  <c r="E46" i="9" s="1"/>
  <c r="B46" i="9" s="1"/>
  <c r="F46" i="9"/>
  <c r="H45" i="9"/>
  <c r="G45" i="9"/>
  <c r="E45" i="9" s="1"/>
  <c r="B45" i="9" s="1"/>
  <c r="F45" i="9"/>
  <c r="H44" i="9"/>
  <c r="G44" i="9"/>
  <c r="E44" i="9" s="1"/>
  <c r="B44" i="9" s="1"/>
  <c r="F44" i="9"/>
  <c r="H43" i="9"/>
  <c r="G43" i="9"/>
  <c r="F43" i="9"/>
  <c r="E43" i="9"/>
  <c r="B43" i="9" s="1"/>
  <c r="H42" i="9"/>
  <c r="E42" i="9" s="1"/>
  <c r="B42" i="9" s="1"/>
  <c r="G42" i="9"/>
  <c r="F42" i="9"/>
  <c r="H41" i="9"/>
  <c r="G41" i="9"/>
  <c r="F41" i="9"/>
  <c r="E41" i="9"/>
  <c r="B41" i="9"/>
  <c r="H40" i="9"/>
  <c r="G40" i="9"/>
  <c r="E40" i="9" s="1"/>
  <c r="B40" i="9" s="1"/>
  <c r="F40" i="9"/>
  <c r="H39" i="9"/>
  <c r="E39" i="9" s="1"/>
  <c r="B39" i="9" s="1"/>
  <c r="G39" i="9"/>
  <c r="F39" i="9"/>
  <c r="H38" i="9"/>
  <c r="G38" i="9"/>
  <c r="E38" i="9" s="1"/>
  <c r="B38" i="9" s="1"/>
  <c r="F38" i="9"/>
  <c r="H37" i="9"/>
  <c r="G37" i="9"/>
  <c r="E37" i="9" s="1"/>
  <c r="B37" i="9" s="1"/>
  <c r="F37" i="9"/>
  <c r="H36" i="9"/>
  <c r="G36" i="9"/>
  <c r="F36" i="9"/>
  <c r="E36" i="9"/>
  <c r="B36" i="9"/>
  <c r="H35" i="9"/>
  <c r="G35" i="9"/>
  <c r="E35" i="9" s="1"/>
  <c r="B35" i="9" s="1"/>
  <c r="F35" i="9"/>
  <c r="H34" i="9"/>
  <c r="G34" i="9"/>
  <c r="E34" i="9" s="1"/>
  <c r="B34" i="9" s="1"/>
  <c r="F34" i="9"/>
  <c r="H33" i="9"/>
  <c r="G33" i="9"/>
  <c r="E33" i="9" s="1"/>
  <c r="B33" i="9" s="1"/>
  <c r="F33" i="9"/>
  <c r="H32" i="9"/>
  <c r="G32" i="9"/>
  <c r="F32" i="9"/>
  <c r="H31" i="9"/>
  <c r="G31" i="9"/>
  <c r="F31" i="9"/>
  <c r="E31" i="9"/>
  <c r="B31" i="9" s="1"/>
  <c r="H30" i="9"/>
  <c r="E30" i="9" s="1"/>
  <c r="B30" i="9" s="1"/>
  <c r="G30" i="9"/>
  <c r="F30" i="9"/>
  <c r="H29" i="9"/>
  <c r="G29" i="9"/>
  <c r="F29" i="9"/>
  <c r="E29" i="9"/>
  <c r="B29" i="9"/>
  <c r="H28" i="9"/>
  <c r="G28" i="9"/>
  <c r="E28" i="9" s="1"/>
  <c r="B28" i="9" s="1"/>
  <c r="F28" i="9"/>
  <c r="H27" i="9"/>
  <c r="G27" i="9"/>
  <c r="F27" i="9"/>
  <c r="H26" i="9"/>
  <c r="G26" i="9"/>
  <c r="E26" i="9" s="1"/>
  <c r="B26" i="9" s="1"/>
  <c r="F26" i="9"/>
  <c r="H25" i="9"/>
  <c r="G25" i="9"/>
  <c r="E25" i="9" s="1"/>
  <c r="B25" i="9" s="1"/>
  <c r="F25" i="9"/>
  <c r="H24" i="9"/>
  <c r="G24" i="9"/>
  <c r="F24" i="9"/>
  <c r="E24" i="9"/>
  <c r="B24" i="9"/>
  <c r="H23" i="9"/>
  <c r="G23" i="9"/>
  <c r="F23" i="9"/>
  <c r="H22" i="9"/>
  <c r="G22" i="9"/>
  <c r="E22" i="9" s="1"/>
  <c r="B22" i="9" s="1"/>
  <c r="F22" i="9"/>
  <c r="F21" i="9"/>
  <c r="F4" i="9"/>
  <c r="O3" i="9"/>
  <c r="G275" i="9" s="1"/>
  <c r="E275" i="9" s="1"/>
  <c r="I3" i="9"/>
  <c r="H3" i="9"/>
  <c r="G3" i="9"/>
  <c r="D101" i="8"/>
  <c r="D95" i="8"/>
  <c r="D90" i="8"/>
  <c r="D85" i="8"/>
  <c r="D80" i="8"/>
  <c r="D75" i="8"/>
  <c r="D70" i="8"/>
  <c r="D65" i="8"/>
  <c r="D60" i="8"/>
  <c r="D55" i="8"/>
  <c r="C1530" i="1" s="1"/>
  <c r="H1530" i="1" s="1"/>
  <c r="D50" i="8"/>
  <c r="C1525" i="1" s="1"/>
  <c r="H1525" i="1" s="1"/>
  <c r="D44" i="8"/>
  <c r="D36" i="8"/>
  <c r="D26" i="8"/>
  <c r="D24" i="8" s="1"/>
  <c r="C1499" i="1" s="1"/>
  <c r="H1499" i="1" s="1"/>
  <c r="D18" i="8"/>
  <c r="D8" i="8"/>
  <c r="D6" i="8" s="1"/>
  <c r="C1481" i="1" s="1"/>
  <c r="H1481" i="1" s="1"/>
  <c r="E44" i="7"/>
  <c r="D44" i="7"/>
  <c r="E39" i="7"/>
  <c r="E38" i="7" s="1"/>
  <c r="D39" i="7"/>
  <c r="E30" i="7"/>
  <c r="D30" i="7"/>
  <c r="E23" i="7"/>
  <c r="D23" i="7"/>
  <c r="E22" i="7"/>
  <c r="D22" i="7"/>
  <c r="E14" i="7"/>
  <c r="D14" i="7"/>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3" i="6"/>
  <c r="F92" i="6"/>
  <c r="F91" i="6"/>
  <c r="E90" i="6"/>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1337" i="1" s="1"/>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E245" i="5" s="1"/>
  <c r="D1222" i="1" s="1"/>
  <c r="D246" i="5"/>
  <c r="F244" i="5"/>
  <c r="F243" i="5"/>
  <c r="E242" i="5"/>
  <c r="D1219" i="1" s="1"/>
  <c r="D242" i="5"/>
  <c r="F242" i="5" s="1"/>
  <c r="F241" i="5"/>
  <c r="F240" i="5"/>
  <c r="E239" i="5"/>
  <c r="E238" i="5" s="1"/>
  <c r="D239" i="5"/>
  <c r="D238" i="5" s="1"/>
  <c r="C1215" i="1" s="1"/>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D1056" i="1" s="1"/>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E593" i="4" s="1"/>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E484" i="4" s="1"/>
  <c r="D478" i="1" s="1"/>
  <c r="D485" i="4"/>
  <c r="F485" i="4" s="1"/>
  <c r="F483" i="4"/>
  <c r="F482" i="4"/>
  <c r="E481" i="4"/>
  <c r="D481" i="4"/>
  <c r="F481" i="4" s="1"/>
  <c r="F480" i="4"/>
  <c r="F479" i="4"/>
  <c r="E478" i="4"/>
  <c r="D478" i="4"/>
  <c r="F477" i="4"/>
  <c r="F476" i="4"/>
  <c r="F475" i="4"/>
  <c r="F474" i="4"/>
  <c r="E473" i="4"/>
  <c r="E472" i="4" s="1"/>
  <c r="E420" i="4" s="1"/>
  <c r="D473" i="4"/>
  <c r="F473"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E351" i="4" s="1"/>
  <c r="E350" i="4" s="1"/>
  <c r="D356" i="4"/>
  <c r="F356" i="4" s="1"/>
  <c r="F355" i="4"/>
  <c r="F354" i="4"/>
  <c r="F353" i="4"/>
  <c r="E352" i="4"/>
  <c r="D352" i="4"/>
  <c r="F352" i="4" s="1"/>
  <c r="D351" i="4"/>
  <c r="F351" i="4" s="1"/>
  <c r="F349" i="4"/>
  <c r="E348" i="4"/>
  <c r="D343" i="1" s="1"/>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s="1"/>
  <c r="F263" i="4" s="1"/>
  <c r="F262" i="4"/>
  <c r="F261" i="4"/>
  <c r="F260" i="4"/>
  <c r="E259" i="4"/>
  <c r="D259" i="4"/>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E163" i="4" s="1"/>
  <c r="E151" i="4" s="1"/>
  <c r="D169" i="4"/>
  <c r="F168" i="4"/>
  <c r="F167" i="4"/>
  <c r="F166" i="4"/>
  <c r="F165" i="4"/>
  <c r="E164" i="4"/>
  <c r="D164" i="4"/>
  <c r="F164" i="4" s="1"/>
  <c r="F162" i="4"/>
  <c r="F161" i="4"/>
  <c r="F160" i="4"/>
  <c r="E159" i="4"/>
  <c r="D159" i="4"/>
  <c r="F158" i="4"/>
  <c r="F157" i="4"/>
  <c r="F156" i="4"/>
  <c r="F155" i="4"/>
  <c r="F154" i="4"/>
  <c r="E153" i="4"/>
  <c r="E152" i="4" s="1"/>
  <c r="D153" i="4"/>
  <c r="D152" i="4"/>
  <c r="F150" i="4"/>
  <c r="F149" i="4"/>
  <c r="F148" i="4"/>
  <c r="F147" i="4"/>
  <c r="F146" i="4"/>
  <c r="F145" i="4"/>
  <c r="F144" i="4"/>
  <c r="F143" i="4"/>
  <c r="F142" i="4"/>
  <c r="F141" i="4"/>
  <c r="E140" i="4"/>
  <c r="E139" i="4" s="1"/>
  <c r="D140" i="4"/>
  <c r="F140" i="4" s="1"/>
  <c r="F138" i="4"/>
  <c r="F137" i="4"/>
  <c r="F136" i="4"/>
  <c r="F135" i="4"/>
  <c r="E134" i="4"/>
  <c r="E133" i="4" s="1"/>
  <c r="D134" i="4"/>
  <c r="D133" i="4"/>
  <c r="F132" i="4"/>
  <c r="F131" i="4"/>
  <c r="F130" i="4"/>
  <c r="F129" i="4"/>
  <c r="E128" i="4"/>
  <c r="D128" i="4"/>
  <c r="F128" i="4" s="1"/>
  <c r="F127" i="4"/>
  <c r="F126" i="4"/>
  <c r="E125" i="4"/>
  <c r="E124" i="4" s="1"/>
  <c r="D120" i="1" s="1"/>
  <c r="D125" i="4"/>
  <c r="D124"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C79" i="1" s="1"/>
  <c r="H79" i="1" s="1"/>
  <c r="E82" i="4"/>
  <c r="F81" i="4"/>
  <c r="F80" i="4"/>
  <c r="F79" i="4"/>
  <c r="F78" i="4"/>
  <c r="E77" i="4"/>
  <c r="D77" i="4"/>
  <c r="F76" i="4"/>
  <c r="F75" i="4"/>
  <c r="E74" i="4"/>
  <c r="D74" i="4"/>
  <c r="F74" i="4" s="1"/>
  <c r="F73" i="4"/>
  <c r="F72" i="4"/>
  <c r="E71" i="4"/>
  <c r="D71" i="4"/>
  <c r="F71" i="4" s="1"/>
  <c r="F70" i="4"/>
  <c r="F69" i="4"/>
  <c r="E68" i="4"/>
  <c r="D68" i="4"/>
  <c r="F68" i="4" s="1"/>
  <c r="F67" i="4"/>
  <c r="F66" i="4"/>
  <c r="E65" i="4"/>
  <c r="D65" i="4"/>
  <c r="C61" i="1" s="1"/>
  <c r="H61" i="1" s="1"/>
  <c r="F64" i="4"/>
  <c r="F63" i="4"/>
  <c r="E62" i="4"/>
  <c r="D62" i="4"/>
  <c r="F62" i="4" s="1"/>
  <c r="F61" i="4"/>
  <c r="F60" i="4"/>
  <c r="E59" i="4"/>
  <c r="D59" i="4"/>
  <c r="F59" i="4" s="1"/>
  <c r="F58" i="4"/>
  <c r="F57" i="4"/>
  <c r="F56" i="4"/>
  <c r="F55" i="4"/>
  <c r="E54" i="4"/>
  <c r="D50" i="1" s="1"/>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D1468" i="1"/>
  <c r="C1468" i="1"/>
  <c r="D1467" i="1"/>
  <c r="C1467" i="1"/>
  <c r="J1467" i="1" s="1"/>
  <c r="D1466" i="1"/>
  <c r="C1466" i="1"/>
  <c r="D1465" i="1"/>
  <c r="C1465" i="1"/>
  <c r="J1465" i="1" s="1"/>
  <c r="D1464" i="1"/>
  <c r="C1464" i="1"/>
  <c r="D1463" i="1"/>
  <c r="C1463" i="1"/>
  <c r="J1463" i="1" s="1"/>
  <c r="D1462" i="1"/>
  <c r="C1462" i="1"/>
  <c r="D1461" i="1"/>
  <c r="C1461" i="1"/>
  <c r="H1461" i="1" s="1"/>
  <c r="D1460" i="1"/>
  <c r="C1460" i="1"/>
  <c r="D1459" i="1"/>
  <c r="C1459" i="1"/>
  <c r="J1459" i="1" s="1"/>
  <c r="D1458" i="1"/>
  <c r="C1458" i="1"/>
  <c r="D1457" i="1"/>
  <c r="C1457" i="1"/>
  <c r="J1457" i="1" s="1"/>
  <c r="D1456" i="1"/>
  <c r="C1456" i="1"/>
  <c r="D1455" i="1"/>
  <c r="C1455" i="1"/>
  <c r="J1455" i="1" s="1"/>
  <c r="D1454" i="1"/>
  <c r="C1454" i="1"/>
  <c r="D1453" i="1"/>
  <c r="C1453" i="1"/>
  <c r="H1453" i="1" s="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4" i="1"/>
  <c r="C1434" i="1"/>
  <c r="H1434" i="1" s="1"/>
  <c r="D1433" i="1"/>
  <c r="C1433" i="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D1410" i="1"/>
  <c r="C1410" i="1"/>
  <c r="H1410" i="1" s="1"/>
  <c r="D1407" i="1"/>
  <c r="C1407" i="1"/>
  <c r="H1407" i="1" s="1"/>
  <c r="D1406" i="1"/>
  <c r="C1406" i="1"/>
  <c r="D1405" i="1"/>
  <c r="C1405" i="1"/>
  <c r="H1405" i="1" s="1"/>
  <c r="D1404" i="1"/>
  <c r="C1404" i="1"/>
  <c r="H1404" i="1" s="1"/>
  <c r="D1403" i="1"/>
  <c r="C1403" i="1"/>
  <c r="H1403" i="1" s="1"/>
  <c r="D1402" i="1"/>
  <c r="C1402" i="1"/>
  <c r="H1402" i="1" s="1"/>
  <c r="D1401" i="1"/>
  <c r="C1401" i="1"/>
  <c r="H1401" i="1" s="1"/>
  <c r="D1400" i="1"/>
  <c r="C1400" i="1"/>
  <c r="D1399" i="1"/>
  <c r="C1399" i="1"/>
  <c r="H1399" i="1" s="1"/>
  <c r="D1398" i="1"/>
  <c r="C1398" i="1"/>
  <c r="H1398" i="1" s="1"/>
  <c r="D1397" i="1"/>
  <c r="C1397" i="1"/>
  <c r="H1397" i="1" s="1"/>
  <c r="D1396" i="1"/>
  <c r="C1396" i="1"/>
  <c r="H1396" i="1" s="1"/>
  <c r="D1395" i="1"/>
  <c r="C1395" i="1"/>
  <c r="H1395" i="1" s="1"/>
  <c r="D1394" i="1"/>
  <c r="C1394" i="1"/>
  <c r="D1393" i="1"/>
  <c r="C1393" i="1"/>
  <c r="H1393" i="1" s="1"/>
  <c r="D1392" i="1"/>
  <c r="C1392" i="1"/>
  <c r="H1392" i="1" s="1"/>
  <c r="D1391" i="1"/>
  <c r="C1391" i="1"/>
  <c r="H1391" i="1" s="1"/>
  <c r="D1390" i="1"/>
  <c r="C1390" i="1"/>
  <c r="H1390" i="1" s="1"/>
  <c r="D1389" i="1"/>
  <c r="C1389" i="1"/>
  <c r="H1389" i="1" s="1"/>
  <c r="D1388" i="1"/>
  <c r="C1388" i="1"/>
  <c r="D1387" i="1"/>
  <c r="C1387" i="1"/>
  <c r="H1387" i="1" s="1"/>
  <c r="D1386" i="1"/>
  <c r="C1386" i="1"/>
  <c r="H1386" i="1" s="1"/>
  <c r="D1385" i="1"/>
  <c r="C1385" i="1"/>
  <c r="H1385" i="1" s="1"/>
  <c r="D1384" i="1"/>
  <c r="C1384" i="1"/>
  <c r="H1384" i="1" s="1"/>
  <c r="D1382" i="1"/>
  <c r="C1382" i="1"/>
  <c r="D1381" i="1"/>
  <c r="C1381" i="1"/>
  <c r="H1381" i="1" s="1"/>
  <c r="D1380" i="1"/>
  <c r="C1380" i="1"/>
  <c r="H1380" i="1" s="1"/>
  <c r="D1379" i="1"/>
  <c r="C1379" i="1"/>
  <c r="H1379" i="1" s="1"/>
  <c r="D1378" i="1"/>
  <c r="C1378" i="1"/>
  <c r="H1378" i="1" s="1"/>
  <c r="D1377" i="1"/>
  <c r="C1377" i="1"/>
  <c r="H1377" i="1" s="1"/>
  <c r="D1376" i="1"/>
  <c r="C1376" i="1"/>
  <c r="D1375" i="1"/>
  <c r="C1375" i="1"/>
  <c r="H1375" i="1" s="1"/>
  <c r="D1374" i="1"/>
  <c r="C1374" i="1"/>
  <c r="H1374" i="1" s="1"/>
  <c r="D1373" i="1"/>
  <c r="C1373" i="1"/>
  <c r="H1373" i="1" s="1"/>
  <c r="D1372" i="1"/>
  <c r="C1372" i="1"/>
  <c r="H1372" i="1" s="1"/>
  <c r="D1371" i="1"/>
  <c r="C1371" i="1"/>
  <c r="H1371" i="1" s="1"/>
  <c r="D1370" i="1"/>
  <c r="C1370" i="1"/>
  <c r="D1369" i="1"/>
  <c r="D1368" i="1"/>
  <c r="C1368" i="1"/>
  <c r="H1368" i="1" s="1"/>
  <c r="D1367" i="1"/>
  <c r="C1367" i="1"/>
  <c r="H1367" i="1" s="1"/>
  <c r="D1366" i="1"/>
  <c r="C1366" i="1"/>
  <c r="H1366" i="1" s="1"/>
  <c r="D1365" i="1"/>
  <c r="C1365" i="1"/>
  <c r="H1365" i="1" s="1"/>
  <c r="D1364" i="1"/>
  <c r="C1364" i="1"/>
  <c r="D1363" i="1"/>
  <c r="C1363" i="1"/>
  <c r="H1363" i="1" s="1"/>
  <c r="D1362" i="1"/>
  <c r="C1362" i="1"/>
  <c r="H1362" i="1" s="1"/>
  <c r="D1361" i="1"/>
  <c r="C1361" i="1"/>
  <c r="H1361" i="1" s="1"/>
  <c r="D1360" i="1"/>
  <c r="C1360" i="1"/>
  <c r="H1360" i="1" s="1"/>
  <c r="D1359" i="1"/>
  <c r="C1359" i="1"/>
  <c r="H1359" i="1" s="1"/>
  <c r="D1358" i="1"/>
  <c r="C1358" i="1"/>
  <c r="D1357" i="1"/>
  <c r="C1357" i="1"/>
  <c r="H1357" i="1" s="1"/>
  <c r="D1356" i="1"/>
  <c r="C1356" i="1"/>
  <c r="H1356" i="1" s="1"/>
  <c r="D1355" i="1"/>
  <c r="C1355" i="1"/>
  <c r="H1355" i="1" s="1"/>
  <c r="D1354" i="1"/>
  <c r="C1354" i="1"/>
  <c r="H1354" i="1" s="1"/>
  <c r="D1353" i="1"/>
  <c r="C1353" i="1"/>
  <c r="H1353" i="1" s="1"/>
  <c r="D1352" i="1"/>
  <c r="C1352" i="1"/>
  <c r="D1351" i="1"/>
  <c r="C1351" i="1"/>
  <c r="H1351" i="1" s="1"/>
  <c r="D1350" i="1"/>
  <c r="C1350" i="1"/>
  <c r="H1350" i="1" s="1"/>
  <c r="D1349" i="1"/>
  <c r="C1349" i="1"/>
  <c r="H1349" i="1" s="1"/>
  <c r="D1348" i="1"/>
  <c r="D1347" i="1"/>
  <c r="C1347" i="1"/>
  <c r="H1347" i="1" s="1"/>
  <c r="D1346" i="1"/>
  <c r="C1346" i="1"/>
  <c r="D1345" i="1"/>
  <c r="C1345" i="1"/>
  <c r="H1345" i="1" s="1"/>
  <c r="D1344" i="1"/>
  <c r="C1344" i="1"/>
  <c r="H1344" i="1" s="1"/>
  <c r="D1343" i="1"/>
  <c r="C1343" i="1"/>
  <c r="H1343" i="1" s="1"/>
  <c r="D1342" i="1"/>
  <c r="C1342" i="1"/>
  <c r="H1342" i="1" s="1"/>
  <c r="D1341" i="1"/>
  <c r="C1341" i="1"/>
  <c r="H1341" i="1" s="1"/>
  <c r="D1340" i="1"/>
  <c r="C1340" i="1"/>
  <c r="D1339" i="1"/>
  <c r="C1339" i="1"/>
  <c r="H1339" i="1" s="1"/>
  <c r="D1338" i="1"/>
  <c r="C1338" i="1"/>
  <c r="H1338"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8" i="1"/>
  <c r="C1298" i="1"/>
  <c r="D1297" i="1"/>
  <c r="C1297" i="1"/>
  <c r="H1297" i="1" s="1"/>
  <c r="D1296" i="1"/>
  <c r="C1296" i="1"/>
  <c r="H1296" i="1" s="1"/>
  <c r="D1295" i="1"/>
  <c r="C1295" i="1"/>
  <c r="H1295" i="1" s="1"/>
  <c r="D1294" i="1"/>
  <c r="C1294" i="1"/>
  <c r="H1294" i="1" s="1"/>
  <c r="D1293" i="1"/>
  <c r="C1293" i="1"/>
  <c r="H1293" i="1" s="1"/>
  <c r="D1292" i="1"/>
  <c r="C1292" i="1"/>
  <c r="D1291" i="1"/>
  <c r="C1291" i="1"/>
  <c r="H1291" i="1" s="1"/>
  <c r="D1290" i="1"/>
  <c r="C1290" i="1"/>
  <c r="H1290" i="1" s="1"/>
  <c r="D1289" i="1"/>
  <c r="C1289" i="1"/>
  <c r="H1289" i="1" s="1"/>
  <c r="D1288" i="1"/>
  <c r="C1288" i="1"/>
  <c r="H1288" i="1" s="1"/>
  <c r="D1287" i="1"/>
  <c r="C1287" i="1"/>
  <c r="H1287" i="1" s="1"/>
  <c r="D1286" i="1"/>
  <c r="C1286" i="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D1225" i="1"/>
  <c r="C1225" i="1"/>
  <c r="D1224" i="1"/>
  <c r="C1224" i="1"/>
  <c r="H1224" i="1" s="1"/>
  <c r="D1223" i="1"/>
  <c r="C1223" i="1"/>
  <c r="H1223" i="1" s="1"/>
  <c r="D1221" i="1"/>
  <c r="C1221" i="1"/>
  <c r="H1221" i="1" s="1"/>
  <c r="D1220" i="1"/>
  <c r="C1220" i="1"/>
  <c r="H1220" i="1" s="1"/>
  <c r="C1219" i="1"/>
  <c r="D1218" i="1"/>
  <c r="C1218" i="1"/>
  <c r="H1218" i="1" s="1"/>
  <c r="D1217" i="1"/>
  <c r="C1217" i="1"/>
  <c r="H1217" i="1" s="1"/>
  <c r="D1216" i="1"/>
  <c r="C1216" i="1"/>
  <c r="H1216" i="1" s="1"/>
  <c r="D1213" i="1"/>
  <c r="C1213" i="1"/>
  <c r="H1213" i="1" s="1"/>
  <c r="D1212" i="1"/>
  <c r="C1212" i="1"/>
  <c r="H1212" i="1" s="1"/>
  <c r="C1211" i="1"/>
  <c r="D1210" i="1"/>
  <c r="C1210" i="1"/>
  <c r="H1210" i="1" s="1"/>
  <c r="D1209" i="1"/>
  <c r="C1209" i="1"/>
  <c r="H1209" i="1" s="1"/>
  <c r="D1208" i="1"/>
  <c r="C1208" i="1"/>
  <c r="D1207" i="1"/>
  <c r="C1207" i="1"/>
  <c r="H1207" i="1" s="1"/>
  <c r="D1206" i="1"/>
  <c r="C1206" i="1"/>
  <c r="H1206" i="1" s="1"/>
  <c r="D1205" i="1"/>
  <c r="C1205" i="1"/>
  <c r="H1205" i="1" s="1"/>
  <c r="D1204" i="1"/>
  <c r="C1204" i="1"/>
  <c r="H1204" i="1" s="1"/>
  <c r="D1203" i="1"/>
  <c r="C1203" i="1"/>
  <c r="H1203" i="1" s="1"/>
  <c r="D1202" i="1"/>
  <c r="C1202" i="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C1168" i="1"/>
  <c r="D1166" i="1"/>
  <c r="C1166" i="1"/>
  <c r="D1165" i="1"/>
  <c r="C1165" i="1"/>
  <c r="H1165" i="1" s="1"/>
  <c r="D1164" i="1"/>
  <c r="C1164" i="1"/>
  <c r="H1164" i="1" s="1"/>
  <c r="D1163" i="1"/>
  <c r="C1163" i="1"/>
  <c r="H1163" i="1" s="1"/>
  <c r="D1162" i="1"/>
  <c r="C1162" i="1"/>
  <c r="H1162" i="1" s="1"/>
  <c r="D1161" i="1"/>
  <c r="C1161" i="1"/>
  <c r="H1161" i="1" s="1"/>
  <c r="D1160" i="1"/>
  <c r="C1160" i="1"/>
  <c r="D1159" i="1"/>
  <c r="C1159" i="1"/>
  <c r="H1159" i="1" s="1"/>
  <c r="D1158" i="1"/>
  <c r="C1158" i="1"/>
  <c r="H1158" i="1" s="1"/>
  <c r="D1157" i="1"/>
  <c r="C1157" i="1"/>
  <c r="H1157" i="1" s="1"/>
  <c r="D1156" i="1"/>
  <c r="C1156" i="1"/>
  <c r="H1156" i="1" s="1"/>
  <c r="D1155" i="1"/>
  <c r="C1155" i="1"/>
  <c r="H1155" i="1" s="1"/>
  <c r="D1154" i="1"/>
  <c r="C1154" i="1"/>
  <c r="D1151" i="1"/>
  <c r="C1151" i="1"/>
  <c r="H1151" i="1" s="1"/>
  <c r="D1150" i="1"/>
  <c r="C1150" i="1"/>
  <c r="H1150" i="1" s="1"/>
  <c r="D1149" i="1"/>
  <c r="C1149" i="1"/>
  <c r="H1149" i="1" s="1"/>
  <c r="D1148" i="1"/>
  <c r="C1148" i="1"/>
  <c r="D1147" i="1"/>
  <c r="C1147" i="1"/>
  <c r="H1147" i="1" s="1"/>
  <c r="D1146" i="1"/>
  <c r="C1146" i="1"/>
  <c r="H1146" i="1" s="1"/>
  <c r="D1145" i="1"/>
  <c r="C1145" i="1"/>
  <c r="H1145" i="1" s="1"/>
  <c r="D1144" i="1"/>
  <c r="C1144" i="1"/>
  <c r="H1144" i="1" s="1"/>
  <c r="D1143" i="1"/>
  <c r="C1143" i="1"/>
  <c r="H1143" i="1" s="1"/>
  <c r="D1142" i="1"/>
  <c r="C1142" i="1"/>
  <c r="D1141" i="1"/>
  <c r="C1141" i="1"/>
  <c r="H1141" i="1" s="1"/>
  <c r="D1140" i="1"/>
  <c r="C1140" i="1"/>
  <c r="H1140" i="1" s="1"/>
  <c r="D1139" i="1"/>
  <c r="C1139" i="1"/>
  <c r="H1139" i="1" s="1"/>
  <c r="D1138" i="1"/>
  <c r="C1138" i="1"/>
  <c r="H1138" i="1" s="1"/>
  <c r="D1137" i="1"/>
  <c r="C1137" i="1"/>
  <c r="H1137" i="1" s="1"/>
  <c r="D1136" i="1"/>
  <c r="C1136" i="1"/>
  <c r="D1135" i="1"/>
  <c r="C1135" i="1"/>
  <c r="H1135" i="1" s="1"/>
  <c r="D1134" i="1"/>
  <c r="C1134" i="1"/>
  <c r="H1134" i="1" s="1"/>
  <c r="D1133" i="1"/>
  <c r="C1133" i="1"/>
  <c r="H1133" i="1" s="1"/>
  <c r="D1132" i="1"/>
  <c r="C1132" i="1"/>
  <c r="H1132" i="1" s="1"/>
  <c r="D1131" i="1"/>
  <c r="C1131" i="1"/>
  <c r="H1131" i="1" s="1"/>
  <c r="D1130" i="1"/>
  <c r="C1130" i="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D1105" i="1"/>
  <c r="C1105" i="1"/>
  <c r="H1105" i="1" s="1"/>
  <c r="D1104" i="1"/>
  <c r="C1104" i="1"/>
  <c r="H1104" i="1" s="1"/>
  <c r="D1103" i="1"/>
  <c r="C1103" i="1"/>
  <c r="H1103" i="1" s="1"/>
  <c r="D1102" i="1"/>
  <c r="C1102" i="1"/>
  <c r="H1102" i="1" s="1"/>
  <c r="D1101" i="1"/>
  <c r="C1101" i="1"/>
  <c r="H1101" i="1" s="1"/>
  <c r="D1100" i="1"/>
  <c r="C1100" i="1"/>
  <c r="D1099" i="1"/>
  <c r="C1099" i="1"/>
  <c r="H1099" i="1" s="1"/>
  <c r="D1098" i="1"/>
  <c r="C1098" i="1"/>
  <c r="H1098" i="1" s="1"/>
  <c r="D1097" i="1"/>
  <c r="C1097" i="1"/>
  <c r="H1097" i="1" s="1"/>
  <c r="D1095" i="1"/>
  <c r="C1095" i="1"/>
  <c r="H1095" i="1" s="1"/>
  <c r="D1094" i="1"/>
  <c r="C1094" i="1"/>
  <c r="D1093" i="1"/>
  <c r="C1093" i="1"/>
  <c r="H1093" i="1" s="1"/>
  <c r="D1092" i="1"/>
  <c r="C1092" i="1"/>
  <c r="H1092" i="1" s="1"/>
  <c r="D1091" i="1"/>
  <c r="C1091" i="1"/>
  <c r="H1091" i="1" s="1"/>
  <c r="D1090" i="1"/>
  <c r="C1090" i="1"/>
  <c r="H1090" i="1" s="1"/>
  <c r="D1089" i="1"/>
  <c r="C1089" i="1"/>
  <c r="H1089" i="1" s="1"/>
  <c r="D1088" i="1"/>
  <c r="C1088" i="1"/>
  <c r="D1087" i="1"/>
  <c r="C1087" i="1"/>
  <c r="H1087" i="1" s="1"/>
  <c r="D1086" i="1"/>
  <c r="C1086" i="1"/>
  <c r="H1086" i="1" s="1"/>
  <c r="D1085" i="1"/>
  <c r="C1085" i="1"/>
  <c r="H1085" i="1" s="1"/>
  <c r="D1084" i="1"/>
  <c r="C1084" i="1"/>
  <c r="H1084" i="1" s="1"/>
  <c r="D1083" i="1"/>
  <c r="C1083" i="1"/>
  <c r="H1083" i="1" s="1"/>
  <c r="D1082" i="1"/>
  <c r="C1082" i="1"/>
  <c r="D1081" i="1"/>
  <c r="C1081" i="1"/>
  <c r="H1081" i="1" s="1"/>
  <c r="D1080" i="1"/>
  <c r="C1080" i="1"/>
  <c r="H1080" i="1" s="1"/>
  <c r="D1079" i="1"/>
  <c r="C1079" i="1"/>
  <c r="H1079" i="1" s="1"/>
  <c r="D1078" i="1"/>
  <c r="C1078" i="1"/>
  <c r="H1078" i="1" s="1"/>
  <c r="D1077" i="1"/>
  <c r="C1077" i="1"/>
  <c r="H1077" i="1" s="1"/>
  <c r="D1076" i="1"/>
  <c r="C1076" i="1"/>
  <c r="D1075" i="1"/>
  <c r="C1075" i="1"/>
  <c r="H1075" i="1" s="1"/>
  <c r="D1074" i="1"/>
  <c r="C1074" i="1"/>
  <c r="H1074" i="1" s="1"/>
  <c r="D1073" i="1"/>
  <c r="C1073" i="1"/>
  <c r="H1073" i="1" s="1"/>
  <c r="D1072" i="1"/>
  <c r="C1072" i="1"/>
  <c r="H1072" i="1" s="1"/>
  <c r="D1071" i="1"/>
  <c r="C1071" i="1"/>
  <c r="H1071" i="1" s="1"/>
  <c r="D1070" i="1"/>
  <c r="C1070" i="1"/>
  <c r="D1069" i="1"/>
  <c r="C1069" i="1"/>
  <c r="H1069" i="1" s="1"/>
  <c r="D1068" i="1"/>
  <c r="C1068" i="1"/>
  <c r="H1068" i="1" s="1"/>
  <c r="D1067" i="1"/>
  <c r="C1067" i="1"/>
  <c r="H1067"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C1030" i="1"/>
  <c r="D1029" i="1"/>
  <c r="C1029" i="1"/>
  <c r="D1028" i="1"/>
  <c r="C1028" i="1"/>
  <c r="D1027" i="1"/>
  <c r="C1027" i="1"/>
  <c r="H1027" i="1" s="1"/>
  <c r="D1026" i="1"/>
  <c r="C1026" i="1"/>
  <c r="H1026" i="1" s="1"/>
  <c r="D1025" i="1"/>
  <c r="C1025" i="1"/>
  <c r="H1025" i="1" s="1"/>
  <c r="D1024" i="1"/>
  <c r="C1024" i="1"/>
  <c r="H1024" i="1" s="1"/>
  <c r="D1023" i="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D996" i="1"/>
  <c r="C996" i="1"/>
  <c r="H996" i="1" s="1"/>
  <c r="D995" i="1"/>
  <c r="C995" i="1"/>
  <c r="H995" i="1" s="1"/>
  <c r="D994" i="1"/>
  <c r="C994" i="1"/>
  <c r="H994" i="1" s="1"/>
  <c r="D993" i="1"/>
  <c r="C993" i="1"/>
  <c r="H993" i="1" s="1"/>
  <c r="D992" i="1"/>
  <c r="C992" i="1"/>
  <c r="D991" i="1"/>
  <c r="C991" i="1"/>
  <c r="D989" i="1"/>
  <c r="C989" i="1"/>
  <c r="H989" i="1" s="1"/>
  <c r="D988" i="1"/>
  <c r="C988" i="1"/>
  <c r="H988" i="1" s="1"/>
  <c r="D987" i="1"/>
  <c r="C987" i="1"/>
  <c r="H987" i="1" s="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H632" i="1" s="1"/>
  <c r="D631" i="1"/>
  <c r="C631" i="1"/>
  <c r="D628" i="1"/>
  <c r="C628" i="1"/>
  <c r="D627" i="1"/>
  <c r="C627" i="1"/>
  <c r="D626" i="1"/>
  <c r="C626" i="1"/>
  <c r="H626" i="1" s="1"/>
  <c r="D625" i="1"/>
  <c r="C625" i="1"/>
  <c r="D624" i="1"/>
  <c r="C624" i="1"/>
  <c r="D623" i="1"/>
  <c r="D622" i="1"/>
  <c r="C622" i="1"/>
  <c r="D621" i="1"/>
  <c r="C621" i="1"/>
  <c r="D620" i="1"/>
  <c r="C620" i="1"/>
  <c r="D619" i="1"/>
  <c r="D618" i="1"/>
  <c r="C618" i="1"/>
  <c r="D617" i="1"/>
  <c r="C617" i="1"/>
  <c r="D616" i="1"/>
  <c r="C616" i="1"/>
  <c r="D615" i="1"/>
  <c r="C615" i="1"/>
  <c r="D614" i="1"/>
  <c r="C614" i="1"/>
  <c r="H614" i="1" s="1"/>
  <c r="D613" i="1"/>
  <c r="C613" i="1"/>
  <c r="D612" i="1"/>
  <c r="C612" i="1"/>
  <c r="D611" i="1"/>
  <c r="C611" i="1"/>
  <c r="D610" i="1"/>
  <c r="C610" i="1"/>
  <c r="D609" i="1"/>
  <c r="C609" i="1"/>
  <c r="D608" i="1"/>
  <c r="C608" i="1"/>
  <c r="H608" i="1" s="1"/>
  <c r="D607" i="1"/>
  <c r="C607" i="1"/>
  <c r="D606" i="1"/>
  <c r="C606" i="1"/>
  <c r="D605" i="1"/>
  <c r="C605" i="1"/>
  <c r="D604" i="1"/>
  <c r="C604" i="1"/>
  <c r="D603" i="1"/>
  <c r="C603" i="1"/>
  <c r="D602" i="1"/>
  <c r="C602" i="1"/>
  <c r="H602" i="1" s="1"/>
  <c r="D601" i="1"/>
  <c r="C601" i="1"/>
  <c r="D600" i="1"/>
  <c r="C600" i="1"/>
  <c r="D599" i="1"/>
  <c r="C599" i="1"/>
  <c r="D598" i="1"/>
  <c r="C598" i="1"/>
  <c r="D597" i="1"/>
  <c r="C597" i="1"/>
  <c r="D596" i="1"/>
  <c r="C596" i="1"/>
  <c r="H596" i="1" s="1"/>
  <c r="D595" i="1"/>
  <c r="C595" i="1"/>
  <c r="D594" i="1"/>
  <c r="C594" i="1"/>
  <c r="D593" i="1"/>
  <c r="D592" i="1"/>
  <c r="C592" i="1"/>
  <c r="D591" i="1"/>
  <c r="C591" i="1"/>
  <c r="D590" i="1"/>
  <c r="C590" i="1"/>
  <c r="D589" i="1"/>
  <c r="C589" i="1"/>
  <c r="D588" i="1"/>
  <c r="C588" i="1"/>
  <c r="D587" i="1"/>
  <c r="D586" i="1"/>
  <c r="C586" i="1"/>
  <c r="D585" i="1"/>
  <c r="C585" i="1"/>
  <c r="D584" i="1"/>
  <c r="C584" i="1"/>
  <c r="H584" i="1" s="1"/>
  <c r="D583" i="1"/>
  <c r="C583" i="1"/>
  <c r="D582" i="1"/>
  <c r="C582" i="1"/>
  <c r="D581" i="1"/>
  <c r="C581" i="1"/>
  <c r="D580" i="1"/>
  <c r="C580" i="1"/>
  <c r="D579" i="1"/>
  <c r="C579" i="1"/>
  <c r="D578" i="1"/>
  <c r="C578" i="1"/>
  <c r="H578" i="1" s="1"/>
  <c r="D577" i="1"/>
  <c r="C577" i="1"/>
  <c r="D576" i="1"/>
  <c r="C576" i="1"/>
  <c r="D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H559" i="1" s="1"/>
  <c r="D558" i="1"/>
  <c r="C558" i="1"/>
  <c r="H558" i="1" s="1"/>
  <c r="D557" i="1"/>
  <c r="C557" i="1"/>
  <c r="H557" i="1" s="1"/>
  <c r="D556" i="1"/>
  <c r="C556" i="1"/>
  <c r="H556" i="1" s="1"/>
  <c r="D555" i="1"/>
  <c r="C555" i="1"/>
  <c r="H555" i="1" s="1"/>
  <c r="D554" i="1"/>
  <c r="C554" i="1"/>
  <c r="D553" i="1"/>
  <c r="C553" i="1"/>
  <c r="H553" i="1" s="1"/>
  <c r="D552" i="1"/>
  <c r="C552" i="1"/>
  <c r="H552" i="1" s="1"/>
  <c r="D551" i="1"/>
  <c r="C551" i="1"/>
  <c r="H551" i="1" s="1"/>
  <c r="D550" i="1"/>
  <c r="C550" i="1"/>
  <c r="H550" i="1" s="1"/>
  <c r="D549" i="1"/>
  <c r="C549" i="1"/>
  <c r="H549" i="1" s="1"/>
  <c r="D548" i="1"/>
  <c r="C548" i="1"/>
  <c r="D547" i="1"/>
  <c r="C547" i="1"/>
  <c r="H547" i="1" s="1"/>
  <c r="D546" i="1"/>
  <c r="C546" i="1"/>
  <c r="H546" i="1" s="1"/>
  <c r="D545" i="1"/>
  <c r="C545" i="1"/>
  <c r="H545" i="1" s="1"/>
  <c r="D544" i="1"/>
  <c r="C544" i="1"/>
  <c r="H544" i="1" s="1"/>
  <c r="D543" i="1"/>
  <c r="C543" i="1"/>
  <c r="H543" i="1" s="1"/>
  <c r="D542" i="1"/>
  <c r="C542" i="1"/>
  <c r="D541" i="1"/>
  <c r="C541" i="1"/>
  <c r="H541" i="1" s="1"/>
  <c r="D540" i="1"/>
  <c r="C540" i="1"/>
  <c r="H540" i="1" s="1"/>
  <c r="D539" i="1"/>
  <c r="C539" i="1"/>
  <c r="H539" i="1" s="1"/>
  <c r="D538" i="1"/>
  <c r="C538" i="1"/>
  <c r="H538" i="1" s="1"/>
  <c r="D537" i="1"/>
  <c r="C537" i="1"/>
  <c r="H537" i="1" s="1"/>
  <c r="D536" i="1"/>
  <c r="C536" i="1"/>
  <c r="D535" i="1"/>
  <c r="C535" i="1"/>
  <c r="H535" i="1" s="1"/>
  <c r="D534" i="1"/>
  <c r="C534" i="1"/>
  <c r="H534" i="1" s="1"/>
  <c r="D533" i="1"/>
  <c r="C533" i="1"/>
  <c r="H533" i="1" s="1"/>
  <c r="D532" i="1"/>
  <c r="C532" i="1"/>
  <c r="H532" i="1" s="1"/>
  <c r="D531" i="1"/>
  <c r="C531" i="1"/>
  <c r="H531" i="1" s="1"/>
  <c r="D530" i="1"/>
  <c r="C530" i="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C489" i="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C479"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D412" i="1"/>
  <c r="C412" i="1"/>
  <c r="H412" i="1" s="1"/>
  <c r="D411" i="1"/>
  <c r="C411" i="1"/>
  <c r="D406" i="1"/>
  <c r="C406" i="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C343" i="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D78" i="1"/>
  <c r="D77" i="1"/>
  <c r="C77" i="1"/>
  <c r="H77" i="1" s="1"/>
  <c r="D76" i="1"/>
  <c r="C76" i="1"/>
  <c r="D75" i="1"/>
  <c r="C75" i="1"/>
  <c r="H75" i="1" s="1"/>
  <c r="D74" i="1"/>
  <c r="C74" i="1"/>
  <c r="D73" i="1"/>
  <c r="C73" i="1"/>
  <c r="D72" i="1"/>
  <c r="C72" i="1"/>
  <c r="H72" i="1" s="1"/>
  <c r="D71" i="1"/>
  <c r="C71" i="1"/>
  <c r="H71" i="1" s="1"/>
  <c r="D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C50" i="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1278" i="1" l="1"/>
  <c r="E32" i="9"/>
  <c r="B32" i="9" s="1"/>
  <c r="F217" i="9"/>
  <c r="F77" i="4"/>
  <c r="H74" i="1"/>
  <c r="H76" i="1"/>
  <c r="H73" i="1"/>
  <c r="E27" i="9"/>
  <c r="B27" i="9" s="1"/>
  <c r="E293" i="9"/>
  <c r="B293" i="9" s="1"/>
  <c r="E294" i="9"/>
  <c r="B294" i="9" s="1"/>
  <c r="E303" i="9"/>
  <c r="B303" i="9" s="1"/>
  <c r="B215" i="9"/>
  <c r="E287" i="9"/>
  <c r="B287" i="9" s="1"/>
  <c r="H1411" i="1"/>
  <c r="E114" i="6"/>
  <c r="E141" i="6" s="1"/>
  <c r="H1029" i="1"/>
  <c r="E284" i="9"/>
  <c r="B284" i="9" s="1"/>
  <c r="H1226" i="1"/>
  <c r="H1225" i="1"/>
  <c r="H1023" i="1"/>
  <c r="H1028" i="1"/>
  <c r="F45" i="5"/>
  <c r="H998" i="1"/>
  <c r="H1030" i="1"/>
  <c r="F35" i="5"/>
  <c r="H991" i="1"/>
  <c r="E309" i="9"/>
  <c r="B309" i="9" s="1"/>
  <c r="E286" i="9"/>
  <c r="B286" i="9" s="1"/>
  <c r="H1244" i="1"/>
  <c r="H669" i="1"/>
  <c r="E23" i="9"/>
  <c r="B23" i="9" s="1"/>
  <c r="H413" i="1"/>
  <c r="H406" i="1"/>
  <c r="E273" i="9"/>
  <c r="B273" i="9" s="1"/>
  <c r="H411" i="1"/>
  <c r="H289" i="1"/>
  <c r="F246" i="5"/>
  <c r="E635" i="4"/>
  <c r="D629" i="1" s="1"/>
  <c r="D414" i="1"/>
  <c r="E289" i="4"/>
  <c r="D285" i="1" s="1"/>
  <c r="I17" i="3"/>
  <c r="D147" i="1"/>
  <c r="H986" i="1"/>
  <c r="H1100" i="1"/>
  <c r="H1106" i="1"/>
  <c r="H1118" i="1"/>
  <c r="H1130" i="1"/>
  <c r="H1136" i="1"/>
  <c r="H1142" i="1"/>
  <c r="H1148" i="1"/>
  <c r="H1370" i="1"/>
  <c r="H1376" i="1"/>
  <c r="H1382" i="1"/>
  <c r="F133" i="4"/>
  <c r="E35" i="6"/>
  <c r="I31" i="3"/>
  <c r="D1469" i="1"/>
  <c r="B253" i="9"/>
  <c r="H50" i="1"/>
  <c r="H530" i="1"/>
  <c r="H536" i="1"/>
  <c r="H542" i="1"/>
  <c r="H548" i="1"/>
  <c r="H554" i="1"/>
  <c r="H560" i="1"/>
  <c r="H566" i="1"/>
  <c r="H572" i="1"/>
  <c r="H1070" i="1"/>
  <c r="H1076" i="1"/>
  <c r="H1082" i="1"/>
  <c r="H1088" i="1"/>
  <c r="H1094" i="1"/>
  <c r="H1352" i="1"/>
  <c r="H1358" i="1"/>
  <c r="H1364" i="1"/>
  <c r="F124" i="4"/>
  <c r="F259" i="4"/>
  <c r="D252" i="4"/>
  <c r="F516" i="4"/>
  <c r="D515" i="4"/>
  <c r="I24" i="3"/>
  <c r="D1299" i="1"/>
  <c r="D6" i="7"/>
  <c r="C1438" i="1"/>
  <c r="B239" i="9"/>
  <c r="H489" i="1"/>
  <c r="H1202" i="1"/>
  <c r="H1208" i="1"/>
  <c r="H1340" i="1"/>
  <c r="H1346" i="1"/>
  <c r="F240" i="4"/>
  <c r="D224" i="4"/>
  <c r="E6" i="7"/>
  <c r="D1438" i="1"/>
  <c r="B217" i="9"/>
  <c r="B268" i="9"/>
  <c r="F65" i="4"/>
  <c r="D50" i="4"/>
  <c r="F629" i="4"/>
  <c r="C623" i="1"/>
  <c r="H623" i="1" s="1"/>
  <c r="G290" i="9"/>
  <c r="E290" i="9" s="1"/>
  <c r="B290" i="9" s="1"/>
  <c r="D87" i="5"/>
  <c r="D1201" i="1"/>
  <c r="E206" i="5"/>
  <c r="F599" i="4"/>
  <c r="C593" i="1"/>
  <c r="H593" i="1" s="1"/>
  <c r="D593" i="4"/>
  <c r="H290" i="9"/>
  <c r="E87" i="5"/>
  <c r="D1065" i="1" s="1"/>
  <c r="D1066" i="1"/>
  <c r="E190" i="5"/>
  <c r="D1168" i="1"/>
  <c r="D1408" i="1"/>
  <c r="I27" i="3"/>
  <c r="B218" i="9"/>
  <c r="B244" i="9"/>
  <c r="B251" i="9"/>
  <c r="B265" i="9"/>
  <c r="C70" i="1"/>
  <c r="H70" i="1" s="1"/>
  <c r="C1066" i="1"/>
  <c r="H1066" i="1" s="1"/>
  <c r="F300" i="4"/>
  <c r="D299" i="4"/>
  <c r="F478" i="4"/>
  <c r="D472" i="4"/>
  <c r="H308" i="9"/>
  <c r="E176" i="5"/>
  <c r="F94" i="6"/>
  <c r="D89" i="6"/>
  <c r="F115" i="6"/>
  <c r="D114" i="6"/>
  <c r="C1409" i="1"/>
  <c r="H1409" i="1" s="1"/>
  <c r="F202" i="4"/>
  <c r="D196" i="4"/>
  <c r="H479" i="1"/>
  <c r="E298" i="4"/>
  <c r="E408" i="4" s="1"/>
  <c r="D403" i="1" s="1"/>
  <c r="D311" i="4"/>
  <c r="F581" i="4"/>
  <c r="D580" i="4"/>
  <c r="C575" i="1"/>
  <c r="H575" i="1" s="1"/>
  <c r="F69" i="5"/>
  <c r="C1047" i="1"/>
  <c r="F79" i="5"/>
  <c r="D78" i="5"/>
  <c r="C1057" i="1"/>
  <c r="H1057" i="1" s="1"/>
  <c r="H343" i="1"/>
  <c r="D479" i="1"/>
  <c r="H620" i="1"/>
  <c r="D151" i="4"/>
  <c r="F151" i="4" s="1"/>
  <c r="F460" i="4"/>
  <c r="D459" i="4"/>
  <c r="D1047" i="1"/>
  <c r="E237" i="5"/>
  <c r="D1215" i="1"/>
  <c r="F43" i="6"/>
  <c r="C1337" i="1"/>
  <c r="H1337" i="1" s="1"/>
  <c r="B266" i="9"/>
  <c r="F83" i="4"/>
  <c r="D82" i="4"/>
  <c r="F224" i="5"/>
  <c r="C1201" i="1"/>
  <c r="H1201" i="1" s="1"/>
  <c r="D206" i="5"/>
  <c r="H120" i="1"/>
  <c r="C198" i="1"/>
  <c r="H198" i="1" s="1"/>
  <c r="H1154" i="1"/>
  <c r="H1160" i="1"/>
  <c r="H1166" i="1"/>
  <c r="D7" i="4"/>
  <c r="F29" i="5"/>
  <c r="C1007" i="1"/>
  <c r="H1007" i="1" s="1"/>
  <c r="F13" i="6"/>
  <c r="C1307" i="1"/>
  <c r="H1307" i="1" s="1"/>
  <c r="F54" i="6"/>
  <c r="C1348" i="1"/>
  <c r="H1348" i="1" s="1"/>
  <c r="F75" i="6"/>
  <c r="C1369" i="1"/>
  <c r="H1369" i="1" s="1"/>
  <c r="D49" i="8"/>
  <c r="C1524" i="1" s="1"/>
  <c r="H1524" i="1" s="1"/>
  <c r="B227" i="9"/>
  <c r="H590" i="1"/>
  <c r="H1286" i="1"/>
  <c r="H1292" i="1"/>
  <c r="H1298" i="1"/>
  <c r="H1388" i="1"/>
  <c r="H1394" i="1"/>
  <c r="H1400" i="1"/>
  <c r="H1406" i="1"/>
  <c r="D421" i="4"/>
  <c r="E528" i="4"/>
  <c r="F19" i="5"/>
  <c r="C997" i="1"/>
  <c r="H997" i="1" s="1"/>
  <c r="D12" i="5"/>
  <c r="D1007" i="1"/>
  <c r="E12" i="5"/>
  <c r="D990" i="1" s="1"/>
  <c r="D35" i="6"/>
  <c r="D141" i="6" s="1"/>
  <c r="B231" i="9"/>
  <c r="B263" i="9"/>
  <c r="H992" i="1"/>
  <c r="H1168" i="1"/>
  <c r="E50" i="4"/>
  <c r="D46" i="1" s="1"/>
  <c r="F397" i="4"/>
  <c r="D396" i="4"/>
  <c r="H24" i="3"/>
  <c r="C1299" i="1"/>
  <c r="D38" i="7"/>
  <c r="C1470" i="1"/>
  <c r="H1470" i="1" s="1"/>
  <c r="H1215" i="1"/>
  <c r="H561" i="1"/>
  <c r="H567" i="1"/>
  <c r="H573" i="1"/>
  <c r="H579" i="1"/>
  <c r="H585" i="1"/>
  <c r="H591" i="1"/>
  <c r="H597" i="1"/>
  <c r="H603" i="1"/>
  <c r="H609" i="1"/>
  <c r="H615" i="1"/>
  <c r="H621" i="1"/>
  <c r="H627" i="1"/>
  <c r="J1444" i="1"/>
  <c r="J1450" i="1"/>
  <c r="J1456" i="1"/>
  <c r="J1462" i="1"/>
  <c r="J1468" i="1"/>
  <c r="J1474" i="1"/>
  <c r="D106" i="4"/>
  <c r="F125" i="4"/>
  <c r="F134" i="4"/>
  <c r="F153" i="4"/>
  <c r="D163" i="4"/>
  <c r="F369" i="4"/>
  <c r="F652" i="4"/>
  <c r="D134" i="5"/>
  <c r="D245" i="5"/>
  <c r="D237" i="5" s="1"/>
  <c r="B275" i="9"/>
  <c r="H562" i="1"/>
  <c r="H568" i="1"/>
  <c r="H580" i="1"/>
  <c r="H586" i="1"/>
  <c r="H592" i="1"/>
  <c r="H598" i="1"/>
  <c r="H604" i="1"/>
  <c r="H610" i="1"/>
  <c r="H616" i="1"/>
  <c r="H622" i="1"/>
  <c r="H628" i="1"/>
  <c r="F238" i="5"/>
  <c r="H1211" i="1"/>
  <c r="H1433" i="1"/>
  <c r="E643" i="4"/>
  <c r="D637" i="1" s="1"/>
  <c r="H637" i="1" s="1"/>
  <c r="D529" i="4"/>
  <c r="F13" i="5"/>
  <c r="F146" i="5"/>
  <c r="E308" i="9"/>
  <c r="B308" i="9" s="1"/>
  <c r="H563" i="1"/>
  <c r="H569" i="1"/>
  <c r="H581" i="1"/>
  <c r="H599" i="1"/>
  <c r="H605" i="1"/>
  <c r="H611" i="1"/>
  <c r="H617" i="1"/>
  <c r="J1440" i="1"/>
  <c r="J1446" i="1"/>
  <c r="J1452" i="1"/>
  <c r="J1458" i="1"/>
  <c r="J1464" i="1"/>
  <c r="J1476" i="1"/>
  <c r="D363" i="4"/>
  <c r="D350" i="4" s="1"/>
  <c r="D644" i="4"/>
  <c r="D625" i="4"/>
  <c r="E146" i="5"/>
  <c r="D1124" i="1" s="1"/>
  <c r="H1124" i="1" s="1"/>
  <c r="F239" i="5"/>
  <c r="D258" i="5"/>
  <c r="F177" i="4"/>
  <c r="F188" i="4"/>
  <c r="F264" i="4"/>
  <c r="D118" i="5"/>
  <c r="H564" i="1"/>
  <c r="H570" i="1"/>
  <c r="H576" i="1"/>
  <c r="H582" i="1"/>
  <c r="H588" i="1"/>
  <c r="H594" i="1"/>
  <c r="H600" i="1"/>
  <c r="H606" i="1"/>
  <c r="H612" i="1"/>
  <c r="H618" i="1"/>
  <c r="H624" i="1"/>
  <c r="D44" i="4"/>
  <c r="D139" i="4"/>
  <c r="D484" i="4"/>
  <c r="D190" i="5"/>
  <c r="H1219" i="1"/>
  <c r="F159" i="4"/>
  <c r="F210" i="4"/>
  <c r="E291" i="9"/>
  <c r="B291" i="9" s="1"/>
  <c r="F180" i="5"/>
  <c r="F250" i="5"/>
  <c r="H565" i="1"/>
  <c r="H571" i="1"/>
  <c r="H577" i="1"/>
  <c r="H583" i="1"/>
  <c r="H589" i="1"/>
  <c r="H595" i="1"/>
  <c r="H601" i="1"/>
  <c r="H607" i="1"/>
  <c r="H613" i="1"/>
  <c r="H625" i="1"/>
  <c r="H631" i="1"/>
  <c r="J1442" i="1"/>
  <c r="J1448" i="1"/>
  <c r="H1454" i="1"/>
  <c r="J1460" i="1"/>
  <c r="J1466" i="1"/>
  <c r="J1472" i="1"/>
  <c r="J1478" i="1"/>
  <c r="F112" i="4"/>
  <c r="F169" i="4"/>
  <c r="F8" i="5"/>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299"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3" i="4"/>
  <c r="H21" i="9"/>
  <c r="G21" i="9"/>
  <c r="F152" i="4"/>
  <c r="F416" i="4"/>
  <c r="F417" i="4"/>
  <c r="F603" i="4"/>
  <c r="F88" i="5"/>
  <c r="F149" i="5"/>
  <c r="F177" i="5"/>
  <c r="F190" i="5"/>
  <c r="F206" i="5"/>
  <c r="F5" i="6"/>
  <c r="D42" i="8"/>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G1438" i="1" l="1"/>
  <c r="D43" i="8"/>
  <c r="I35" i="3" s="1"/>
  <c r="G637" i="1"/>
  <c r="F237" i="5"/>
  <c r="H23" i="3"/>
  <c r="C1214" i="1"/>
  <c r="C345" i="1"/>
  <c r="F350" i="4"/>
  <c r="F139" i="4"/>
  <c r="C135" i="1"/>
  <c r="G311" i="9"/>
  <c r="E311" i="9" s="1"/>
  <c r="B311" i="9" s="1"/>
  <c r="C1183" i="1"/>
  <c r="E68" i="5"/>
  <c r="F89" i="6"/>
  <c r="C1383" i="1"/>
  <c r="E5" i="7"/>
  <c r="D1437" i="1"/>
  <c r="F82" i="4"/>
  <c r="C78" i="1"/>
  <c r="F44" i="4"/>
  <c r="C40" i="1"/>
  <c r="F118" i="5"/>
  <c r="C1096" i="1"/>
  <c r="F163" i="4"/>
  <c r="C159" i="1"/>
  <c r="F459" i="4"/>
  <c r="C453" i="1"/>
  <c r="H311" i="9"/>
  <c r="D1183" i="1"/>
  <c r="F224" i="4"/>
  <c r="C220" i="1"/>
  <c r="D1435" i="1"/>
  <c r="I28" i="3"/>
  <c r="F87" i="5"/>
  <c r="C1065" i="1"/>
  <c r="E165" i="9"/>
  <c r="B165" i="9" s="1"/>
  <c r="F580" i="4"/>
  <c r="C574" i="1"/>
  <c r="F515" i="4"/>
  <c r="C509" i="1"/>
  <c r="H31" i="3"/>
  <c r="C1469" i="1"/>
  <c r="F311" i="4"/>
  <c r="C306" i="1"/>
  <c r="I25" i="3"/>
  <c r="D1329" i="1"/>
  <c r="F529" i="4"/>
  <c r="D528" i="4"/>
  <c r="C523" i="1"/>
  <c r="F35" i="6"/>
  <c r="H25" i="3"/>
  <c r="C1329" i="1"/>
  <c r="F213" i="9"/>
  <c r="B213" i="9" s="1"/>
  <c r="F258" i="5"/>
  <c r="C1235" i="1"/>
  <c r="F106" i="4"/>
  <c r="C102" i="1"/>
  <c r="E407" i="4"/>
  <c r="D402" i="1" s="1"/>
  <c r="D293" i="1"/>
  <c r="F472" i="4"/>
  <c r="C466" i="1"/>
  <c r="F252" i="4"/>
  <c r="C248" i="1"/>
  <c r="F12" i="5"/>
  <c r="C990" i="1"/>
  <c r="F7" i="4"/>
  <c r="D6" i="4"/>
  <c r="C3" i="1"/>
  <c r="H310" i="9"/>
  <c r="D1167" i="1"/>
  <c r="D1153" i="1"/>
  <c r="I22" i="3"/>
  <c r="E175" i="5"/>
  <c r="D1152" i="1" s="1"/>
  <c r="B192" i="9"/>
  <c r="G1470" i="1"/>
  <c r="E7" i="5"/>
  <c r="F196" i="4"/>
  <c r="C192" i="1"/>
  <c r="F299" i="4"/>
  <c r="D298" i="4"/>
  <c r="D408" i="4" s="1"/>
  <c r="C294" i="1"/>
  <c r="F50" i="4"/>
  <c r="C46" i="1"/>
  <c r="E21" i="9"/>
  <c r="B21" i="9" s="1"/>
  <c r="F625" i="4"/>
  <c r="C619" i="1"/>
  <c r="F643" i="4"/>
  <c r="F396" i="4"/>
  <c r="C391" i="1"/>
  <c r="F78" i="5"/>
  <c r="C1056" i="1"/>
  <c r="F644" i="4"/>
  <c r="C638" i="1"/>
  <c r="G638" i="1" s="1"/>
  <c r="F245" i="5"/>
  <c r="C1222" i="1"/>
  <c r="D7" i="5"/>
  <c r="H1438" i="1"/>
  <c r="E6" i="4"/>
  <c r="H19" i="9"/>
  <c r="E19" i="9" s="1"/>
  <c r="B19" i="9" s="1"/>
  <c r="G310" i="9"/>
  <c r="D176" i="5"/>
  <c r="C1167" i="1"/>
  <c r="F363" i="4"/>
  <c r="C358" i="1"/>
  <c r="F134" i="5"/>
  <c r="C1112" i="1"/>
  <c r="E636" i="4"/>
  <c r="D630" i="1" s="1"/>
  <c r="D522" i="1"/>
  <c r="I23" i="3"/>
  <c r="D1214" i="1"/>
  <c r="H1047" i="1"/>
  <c r="F114" i="6"/>
  <c r="C1408" i="1"/>
  <c r="H27" i="3"/>
  <c r="F593" i="4"/>
  <c r="C587" i="1"/>
  <c r="D5" i="7"/>
  <c r="C1437" i="1"/>
  <c r="D289" i="4"/>
  <c r="H17" i="3"/>
  <c r="C147" i="1"/>
  <c r="F484" i="4"/>
  <c r="C478" i="1"/>
  <c r="F421" i="4"/>
  <c r="D420" i="4"/>
  <c r="C415" i="1"/>
  <c r="D68" i="5"/>
  <c r="I34" i="3"/>
  <c r="C1517" i="1"/>
  <c r="F141" i="6"/>
  <c r="H28" i="3"/>
  <c r="C1435" i="1"/>
  <c r="G318" i="9"/>
  <c r="E318" i="9" s="1"/>
  <c r="E640" i="4"/>
  <c r="D408"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G313" i="9" l="1"/>
  <c r="E313" i="9" s="1"/>
  <c r="G314" i="9"/>
  <c r="E314" i="9" s="1"/>
  <c r="B314" i="9" s="1"/>
  <c r="C1518" i="1"/>
  <c r="H11" i="3" s="1"/>
  <c r="K1451" i="9"/>
  <c r="F408" i="4"/>
  <c r="C403" i="1"/>
  <c r="C285" i="1"/>
  <c r="D413" i="4"/>
  <c r="D291" i="4"/>
  <c r="F289" i="4"/>
  <c r="H1222" i="1"/>
  <c r="G1222" i="1"/>
  <c r="H46" i="1"/>
  <c r="G46" i="1"/>
  <c r="H574" i="1"/>
  <c r="G574" i="1"/>
  <c r="H1437" i="1"/>
  <c r="G1437" i="1"/>
  <c r="H1112" i="1"/>
  <c r="G1112" i="1"/>
  <c r="H466" i="1"/>
  <c r="G466" i="1"/>
  <c r="H523" i="1"/>
  <c r="G523" i="1"/>
  <c r="H159" i="1"/>
  <c r="G159" i="1"/>
  <c r="I21" i="3"/>
  <c r="D1046" i="1"/>
  <c r="G316" i="9"/>
  <c r="E316" i="9" s="1"/>
  <c r="C1436" i="1"/>
  <c r="H29" i="3"/>
  <c r="H294" i="1"/>
  <c r="G294" i="1"/>
  <c r="D636" i="4"/>
  <c r="C522" i="1"/>
  <c r="F528" i="4"/>
  <c r="H1183" i="1"/>
  <c r="G1183" i="1"/>
  <c r="H1056" i="1"/>
  <c r="G1056" i="1"/>
  <c r="H135" i="1"/>
  <c r="G135" i="1"/>
  <c r="H415" i="1"/>
  <c r="G415" i="1"/>
  <c r="H1167" i="1"/>
  <c r="G1167" i="1"/>
  <c r="H192" i="1"/>
  <c r="G192" i="1"/>
  <c r="H3" i="1"/>
  <c r="G3" i="1"/>
  <c r="H102" i="1"/>
  <c r="G102" i="1"/>
  <c r="H40" i="1"/>
  <c r="G40" i="1"/>
  <c r="H1065" i="1"/>
  <c r="G1065" i="1"/>
  <c r="F68" i="5"/>
  <c r="H21" i="3"/>
  <c r="C1046" i="1"/>
  <c r="D635" i="4"/>
  <c r="C414" i="1"/>
  <c r="F420" i="4"/>
  <c r="H1408" i="1"/>
  <c r="G1408" i="1"/>
  <c r="F176" i="5"/>
  <c r="C1153" i="1"/>
  <c r="H22" i="3"/>
  <c r="D175" i="5"/>
  <c r="H391" i="1"/>
  <c r="G391" i="1"/>
  <c r="H16" i="3"/>
  <c r="C2" i="1"/>
  <c r="D412" i="4"/>
  <c r="D290" i="4"/>
  <c r="F6" i="4"/>
  <c r="H306" i="1"/>
  <c r="G306" i="1"/>
  <c r="E310" i="9"/>
  <c r="B310" i="9" s="1"/>
  <c r="D985" i="1"/>
  <c r="E6" i="5"/>
  <c r="I20" i="3"/>
  <c r="H1235" i="1"/>
  <c r="G1235" i="1"/>
  <c r="H220" i="1"/>
  <c r="G220" i="1"/>
  <c r="H78" i="1"/>
  <c r="G78" i="1"/>
  <c r="H345" i="1"/>
  <c r="G345" i="1"/>
  <c r="H1096" i="1"/>
  <c r="G1096" i="1"/>
  <c r="H478" i="1"/>
  <c r="G478" i="1"/>
  <c r="H990" i="1"/>
  <c r="G990" i="1"/>
  <c r="H1469" i="1"/>
  <c r="G1469" i="1"/>
  <c r="H587" i="1"/>
  <c r="G587" i="1"/>
  <c r="H358" i="1"/>
  <c r="G358" i="1"/>
  <c r="I16" i="3"/>
  <c r="D2" i="1"/>
  <c r="E412" i="4"/>
  <c r="E290" i="4"/>
  <c r="D286" i="1" s="1"/>
  <c r="E291" i="4"/>
  <c r="D287" i="1" s="1"/>
  <c r="H619" i="1"/>
  <c r="G619" i="1"/>
  <c r="H1214" i="1"/>
  <c r="G1214" i="1"/>
  <c r="D407" i="4"/>
  <c r="C293" i="1"/>
  <c r="F298" i="4"/>
  <c r="H147" i="1"/>
  <c r="G147" i="1"/>
  <c r="H638" i="1"/>
  <c r="H1329" i="1"/>
  <c r="G1329" i="1"/>
  <c r="H509" i="1"/>
  <c r="G509" i="1"/>
  <c r="I29" i="3"/>
  <c r="D1436" i="1"/>
  <c r="F7" i="5"/>
  <c r="H20" i="3"/>
  <c r="C985" i="1"/>
  <c r="D6" i="5"/>
  <c r="H248" i="1"/>
  <c r="G248" i="1"/>
  <c r="H453" i="1"/>
  <c r="G453" i="1"/>
  <c r="H1383" i="1"/>
  <c r="G1383" i="1"/>
  <c r="D634" i="1"/>
  <c r="B318" i="9"/>
  <c r="E317" i="9"/>
  <c r="H1435" i="1"/>
  <c r="G1435" i="1"/>
  <c r="H9" i="3"/>
  <c r="H1517" i="1"/>
  <c r="G1517" i="1"/>
  <c r="G1518" i="1" l="1"/>
  <c r="E312" i="9"/>
  <c r="H1518" i="1"/>
  <c r="B313" i="9"/>
  <c r="H293" i="1"/>
  <c r="G293" i="1"/>
  <c r="F290" i="4"/>
  <c r="C286" i="1"/>
  <c r="F412" i="4"/>
  <c r="C407" i="1"/>
  <c r="D639" i="4"/>
  <c r="D414" i="4"/>
  <c r="H1046" i="1"/>
  <c r="G1046" i="1"/>
  <c r="H522" i="1"/>
  <c r="G522" i="1"/>
  <c r="G2" i="1"/>
  <c r="H2" i="1"/>
  <c r="F636" i="4"/>
  <c r="C630" i="1"/>
  <c r="F407" i="4"/>
  <c r="C402" i="1"/>
  <c r="C287" i="1"/>
  <c r="F291" i="4"/>
  <c r="H414" i="1"/>
  <c r="G414" i="1"/>
  <c r="E415" i="4"/>
  <c r="D410" i="1" s="1"/>
  <c r="E639" i="4"/>
  <c r="E414" i="4"/>
  <c r="D409" i="1" s="1"/>
  <c r="D407" i="1"/>
  <c r="H278" i="9"/>
  <c r="D984" i="1"/>
  <c r="F175" i="5"/>
  <c r="C1152" i="1"/>
  <c r="C408" i="1"/>
  <c r="D640" i="4"/>
  <c r="F413" i="4"/>
  <c r="D415" i="4"/>
  <c r="C984" i="1"/>
  <c r="G278" i="9"/>
  <c r="F6" i="5"/>
  <c r="G285" i="9"/>
  <c r="E285" i="9" s="1"/>
  <c r="B285" i="9" s="1"/>
  <c r="H985" i="1"/>
  <c r="G985" i="1"/>
  <c r="H285" i="1"/>
  <c r="G285" i="1"/>
  <c r="F635" i="4"/>
  <c r="C629" i="1"/>
  <c r="H1153" i="1"/>
  <c r="G1153" i="1"/>
  <c r="H1436" i="1"/>
  <c r="G1436" i="1"/>
  <c r="H403" i="1"/>
  <c r="G403" i="1"/>
  <c r="B316" i="9"/>
  <c r="E315" i="9"/>
  <c r="I10" i="3" s="1"/>
  <c r="N3" i="9"/>
  <c r="I11" i="3"/>
  <c r="K3" i="9"/>
  <c r="I9" i="3"/>
  <c r="E278" i="9" l="1"/>
  <c r="B278" i="9" s="1"/>
  <c r="E642" i="4"/>
  <c r="E641" i="4"/>
  <c r="D633" i="1"/>
  <c r="H8" i="3"/>
  <c r="M3" i="9" s="1"/>
  <c r="G984" i="1"/>
  <c r="H984" i="1"/>
  <c r="C410" i="1"/>
  <c r="F415" i="4"/>
  <c r="G408" i="1"/>
  <c r="H408" i="1"/>
  <c r="H287" i="1"/>
  <c r="G287" i="1"/>
  <c r="D641" i="4"/>
  <c r="C633" i="1"/>
  <c r="F639" i="4"/>
  <c r="H1152" i="1"/>
  <c r="G1152" i="1"/>
  <c r="H402" i="1"/>
  <c r="G402" i="1"/>
  <c r="H407" i="1"/>
  <c r="G407" i="1"/>
  <c r="H629" i="1"/>
  <c r="G629" i="1"/>
  <c r="D642" i="4"/>
  <c r="F640" i="4"/>
  <c r="C634" i="1"/>
  <c r="H630" i="1"/>
  <c r="G630" i="1"/>
  <c r="H286" i="1"/>
  <c r="G286" i="1"/>
  <c r="F414" i="4"/>
  <c r="C409" i="1"/>
  <c r="E277" i="9" l="1"/>
  <c r="I8" i="3" s="1"/>
  <c r="G409" i="1"/>
  <c r="H409" i="1"/>
  <c r="H410" i="1"/>
  <c r="G410" i="1"/>
  <c r="H634" i="1"/>
  <c r="G634" i="1"/>
  <c r="H633" i="1"/>
  <c r="G633" i="1"/>
  <c r="E645" i="4"/>
  <c r="D635" i="1"/>
  <c r="G276" i="9"/>
  <c r="E276" i="9" s="1"/>
  <c r="B276" i="9" s="1"/>
  <c r="D645" i="4"/>
  <c r="F641" i="4"/>
  <c r="C635" i="1"/>
  <c r="D636" i="1"/>
  <c r="E646" i="4"/>
  <c r="D646" i="4"/>
  <c r="C636" i="1"/>
  <c r="F642" i="4"/>
  <c r="F645" i="4" l="1"/>
  <c r="H18" i="3"/>
  <c r="C639" i="1"/>
  <c r="D639" i="1"/>
  <c r="I18" i="3"/>
  <c r="H19" i="3"/>
  <c r="F646" i="4"/>
  <c r="C640" i="1"/>
  <c r="D640" i="1"/>
  <c r="H7" i="3" s="1"/>
  <c r="J3" i="9" s="1"/>
  <c r="M16" i="9" s="1"/>
  <c r="I19" i="3"/>
  <c r="G636" i="1"/>
  <c r="H636" i="1"/>
  <c r="H635" i="1"/>
  <c r="G635" i="1"/>
  <c r="K12" i="9" l="1"/>
  <c r="I17" i="9"/>
  <c r="G18" i="9"/>
  <c r="G640" i="1"/>
  <c r="H640" i="1"/>
  <c r="G17" i="9"/>
  <c r="J8" i="9"/>
  <c r="I12" i="9"/>
  <c r="K7" i="9"/>
  <c r="J7" i="9"/>
  <c r="M15" i="9"/>
  <c r="H18" i="9"/>
  <c r="H15" i="9"/>
  <c r="I6" i="9"/>
  <c r="M272" i="9"/>
  <c r="J12" i="9"/>
  <c r="L16" i="9"/>
  <c r="F16" i="9" s="1"/>
  <c r="H16" i="9"/>
  <c r="J11" i="9"/>
  <c r="K10" i="9"/>
  <c r="J10" i="9"/>
  <c r="K9" i="9"/>
  <c r="K5" i="9"/>
  <c r="G274" i="9"/>
  <c r="I8" i="9"/>
  <c r="K11" i="9"/>
  <c r="I11" i="9"/>
  <c r="L272" i="9"/>
  <c r="F272" i="9" s="1"/>
  <c r="F20" i="9" s="1"/>
  <c r="G15" i="9"/>
  <c r="K13" i="9"/>
  <c r="J9" i="9"/>
  <c r="J5" i="9"/>
  <c r="H274" i="9"/>
  <c r="H639" i="1"/>
  <c r="G639" i="1"/>
  <c r="J17" i="9"/>
  <c r="K6" i="9"/>
  <c r="L15" i="9"/>
  <c r="J13" i="9"/>
  <c r="I5" i="9"/>
  <c r="H17" i="9"/>
  <c r="G16" i="9"/>
  <c r="I7" i="9"/>
  <c r="J6" i="9"/>
  <c r="I9" i="9"/>
  <c r="I13" i="9"/>
  <c r="K8" i="9"/>
  <c r="E16" i="9" l="1"/>
  <c r="B16" i="9" s="1"/>
  <c r="E9" i="9"/>
  <c r="B9" i="9" s="1"/>
  <c r="E8" i="9"/>
  <c r="B8" i="9" s="1"/>
  <c r="E11" i="9"/>
  <c r="B11" i="9" s="1"/>
  <c r="E6" i="9"/>
  <c r="B6" i="9" s="1"/>
  <c r="E10" i="9"/>
  <c r="B10" i="9" s="1"/>
  <c r="E15" i="9"/>
  <c r="E7" i="9"/>
  <c r="B7" i="9" s="1"/>
  <c r="E12" i="9"/>
  <c r="B12" i="9" s="1"/>
  <c r="E13" i="9"/>
  <c r="B13" i="9" s="1"/>
  <c r="F15" i="9"/>
  <c r="F14" i="9" s="1"/>
  <c r="F3" i="9" s="1"/>
  <c r="E5" i="9"/>
  <c r="B5" i="9" s="1"/>
  <c r="E274" i="9"/>
  <c r="B272" i="9"/>
  <c r="E17" i="9"/>
  <c r="B17" i="9" s="1"/>
  <c r="E18" i="9"/>
  <c r="B18" i="9" s="1"/>
  <c r="E14" i="9" l="1"/>
  <c r="B15"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<sst xmlns="http://schemas.openxmlformats.org/spreadsheetml/2006/main" count="4374" uniqueCount="3426">
  <si>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</si>
  <si>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</si>
  <si>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</si>
  <si>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</si>
  <si>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</si>
  <si>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</si>
  <si>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</si>
  <si>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</si>
  <si>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</si>
  <si>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</si>
  <si>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</si>
  <si>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</si>
  <si>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</si>
  <si>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</si>
  <si>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</si>
  <si>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</si>
  <si>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</si>
  <si>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</si>
  <si>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</si>
  <si>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</si>
  <si>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</si>
  <si>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</si>
  <si>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</si>
  <si>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</si>
  <si>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</si>
  <si>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</si>
  <si>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</si>
  <si>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</si>
  <si>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</si>
  <si>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</si>
  <si>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</si>
  <si>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</si>
  <si>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</si>
  <si>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</si>
  <si>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</si>
  <si>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</si>
  <si>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</si>
  <si>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</si>
  <si>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</si>
  <si>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</si>
  <si>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</si>
  <si>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</si>
  <si>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</si>
  <si>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</si>
  <si>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</si>
  <si>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</si>
  <si>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</si>
  <si>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</si>
  <si>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15421 - O.Š. LJUBLJANICA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</si>
  <si>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</si>
  <si>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</si>
  <si>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</si>
  <si>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</si>
  <si>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</si>
  <si>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</si>
  <si>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</si>
  <si>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</si>
  <si>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</si>
  <si>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</si>
  <si>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</si>
  <si>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</si>
  <si>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</si>
  <si>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</si>
  <si>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</si>
  <si>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</si>
  <si>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</si>
  <si>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</si>
  <si>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</si>
  <si>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</si>
  <si>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</si>
  <si>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</si>
  <si>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</si>
  <si>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</si>
  <si>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</si>
  <si>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</si>
  <si>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</si>
  <si>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</si>
  <si>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</si>
  <si>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</si>
  <si>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</si>
  <si>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</si>
  <si>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</si>
  <si>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</si>
  <si>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</si>
  <si>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</si>
  <si>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</si>
  <si>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</si>
  <si>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</si>
  <si>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</si>
  <si>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</si>
  <si>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</si>
  <si>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</si>
  <si>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</si>
  <si>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</si>
  <si>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</si>
  <si>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</si>
  <si>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</si>
  <si>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</si>
  <si>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</si>
  <si>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</si>
  <si>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</si>
  <si>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</si>
  <si>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</si>
  <si>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</si>
  <si>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</si>
  <si>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</si>
  <si>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</si>
  <si>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</si>
  <si>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</si>
  <si>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</si>
  <si>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</si>
  <si>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</si>
  <si>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</si>
  <si>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</si>
  <si>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</si>
  <si>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</si>
  <si>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</si>
  <si>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</si>
  <si>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</si>
  <si>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</si>
  <si>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</si>
  <si>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</si>
  <si>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</si>
  <si>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</si>
  <si>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</si>
  <si>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</si>
  <si>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</si>
  <si>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</si>
  <si>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</si>
  <si>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</si>
  <si>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</si>
  <si>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</si>
  <si>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</si>
  <si>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</si>
  <si>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</si>
  <si>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</si>
  <si>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</si>
  <si>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</si>
  <si>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</si>
  <si>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</si>
  <si>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</si>
  <si>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</si>
  <si>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</si>
  <si>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</si>
  <si>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</si>
  <si>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</si>
  <si>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</si>
  <si>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</si>
  <si>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</si>
  <si>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</si>
  <si>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</si>
  <si>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</si>
  <si>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</si>
  <si>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</si>
  <si>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</si>
  <si>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</si>
  <si>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</si>
  <si>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</si>
  <si>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</si>
  <si>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</si>
  <si>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</si>
  <si>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</si>
  <si>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</si>
  <si>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</si>
  <si>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</si>
  <si>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</si>
  <si>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</si>
  <si>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</si>
  <si>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</si>
  <si>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</si>
  <si>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</si>
  <si>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</si>
  <si>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</si>
  <si>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</si>
  <si>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</si>
  <si>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</si>
  <si>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</si>
  <si>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</si>
  <si>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</si>
  <si>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</si>
  <si>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</si>
  <si>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</si>
  <si>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</si>
  <si>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</si>
  <si>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</si>
  <si>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</si>
  <si>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</si>
  <si>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</si>
  <si>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</si>
  <si>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</si>
  <si>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</si>
  <si>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</si>
  <si>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</si>
  <si>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</si>
  <si>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</si>
  <si>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</si>
  <si>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</si>
  <si>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</si>
  <si>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</si>
  <si>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</si>
  <si>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</si>
  <si>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</si>
  <si>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</si>
  <si>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</si>
  <si>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</si>
  <si>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</si>
  <si>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</si>
  <si>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</si>
  <si>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</si>
  <si>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</si>
  <si>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</si>
  <si>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</si>
  <si>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</si>
  <si>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</si>
  <si>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</si>
  <si>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</si>
  <si>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</si>
  <si>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</si>
  <si>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</si>
  <si>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</si>
  <si>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</si>
  <si>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</si>
  <si>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</si>
  <si>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</si>
  <si>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</si>
  <si>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</si>
  <si>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</si>
  <si>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</si>
  <si>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</si>
  <si>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</si>
  <si>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</si>
  <si>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</si>
  <si>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</si>
  <si>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</si>
  <si>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</si>
  <si>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</si>
  <si>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</si>
  <si>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</si>
  <si>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</si>
  <si>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</si>
  <si>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</si>
  <si>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</si>
  <si>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</si>
  <si>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</si>
  <si>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</si>
  <si>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</si>
  <si>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</si>
  <si>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</si>
  <si>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</si>
  <si>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</si>
  <si>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</si>
  <si>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</si>
  <si>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</si>
  <si>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</si>
  <si>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</si>
  <si>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</si>
  <si>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</si>
  <si>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</si>
  <si>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</si>
  <si>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</si>
  <si>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</si>
  <si>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</si>
  <si>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</si>
  <si>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</si>
  <si>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</si>
  <si>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</si>
  <si>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</si>
  <si>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</si>
  <si>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</si>
  <si>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</si>
  <si>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</si>
  <si>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</si>
  <si>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</si>
  <si>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</si>
  <si>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</si>
  <si>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</si>
  <si>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</si>
  <si>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</si>
  <si>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</si>
  <si>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</si>
  <si>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</si>
  <si>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</si>
  <si>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</si>
  <si>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</si>
  <si>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</si>
  <si>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</si>
  <si>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</si>
  <si>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</si>
  <si>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</si>
  <si>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</si>
  <si>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</si>
  <si>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</si>
  <si>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</si>
  <si>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</si>
  <si>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</si>
  <si>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</si>
  <si>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</si>
  <si>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</si>
  <si>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</si>
  <si>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</si>
  <si>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</si>
  <si>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</si>
  <si>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</si>
  <si>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</si>
  <si>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</si>
  <si>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</si>
  <si>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</si>
  <si>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</si>
  <si>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</si>
  <si>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</si>
  <si>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</si>
  <si>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</si>
  <si>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</si>
  <si>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</si>
  <si>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</si>
  <si>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</si>
  <si>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</si>
  <si>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</si>
  <si>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</si>
  <si>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</si>
  <si>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</si>
  <si>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</si>
  <si>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</si>
  <si>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</si>
  <si>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</si>
  <si>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</si>
  <si>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</si>
  <si>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</si>
  <si>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</si>
  <si>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</si>
  <si>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</si>
  <si>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</si>
  <si>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</si>
  <si>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</si>
  <si>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</si>
  <si>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</si>
  <si>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</si>
  <si>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</si>
  <si>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</si>
  <si>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</si>
  <si>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</si>
  <si>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</si>
  <si>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</si>
  <si>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</si>
  <si>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</si>
  <si>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</si>
  <si>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</si>
  <si>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</si>
  <si>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</si>
  <si>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</si>
  <si>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</si>
  <si>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</si>
  <si>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</si>
  <si>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</si>
  <si>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</si>
  <si>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</si>
  <si>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</si>
  <si>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</si>
  <si>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</si>
  <si>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</si>
  <si>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</si>
  <si>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</si>
  <si>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</si>
  <si>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</si>
  <si>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</si>
  <si>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</si>
  <si>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</si>
  <si>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</si>
  <si>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</si>
  <si>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</si>
  <si>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</si>
  <si>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</si>
  <si>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</si>
  <si>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</si>
  <si>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</si>
  <si>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</si>
  <si>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</si>
  <si>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</si>
  <si>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</si>
  <si>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</si>
  <si>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</si>
  <si>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</si>
  <si>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</si>
  <si>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</si>
  <si>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</si>
  <si>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</si>
  <si>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</si>
  <si>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</si>
  <si>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</si>
  <si>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</si>
  <si>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</si>
  <si>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</si>
  <si>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</si>
  <si>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</si>
  <si>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</si>
  <si>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</si>
  <si>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</si>
  <si>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</si>
  <si>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</si>
  <si>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</si>
  <si>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</si>
  <si>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</si>
  <si>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</si>
  <si>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</si>
  <si>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</si>
  <si>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</si>
  <si>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</si>
  <si>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</si>
  <si>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</si>
  <si>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</si>
  <si>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</si>
  <si>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</si>
  <si>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</si>
  <si>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</si>
  <si>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</si>
  <si>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</si>
  <si>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</si>
  <si>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</si>
  <si>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</si>
  <si>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</si>
  <si>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</si>
  <si>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</si>
  <si>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</si>
  <si>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</si>
  <si>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</si>
  <si>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</si>
  <si>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</si>
  <si>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</si>
  <si>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</si>
  <si>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</si>
  <si>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</si>
  <si>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</si>
  <si>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</si>
  <si>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</si>
  <si>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</si>
  <si>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</si>
  <si>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</si>
  <si>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</si>
  <si>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</si>
  <si>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</si>
  <si>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</si>
  <si>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</si>
  <si>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</si>
  <si>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</si>
  <si>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</si>
  <si>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</si>
  <si>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</si>
  <si>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</si>
  <si>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</si>
  <si>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</si>
  <si>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</si>
  <si>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</si>
  <si>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</si>
  <si>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</si>
  <si>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</si>
  <si>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</si>
  <si>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</si>
  <si>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</si>
  <si>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</si>
  <si>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</si>
  <si>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</si>
  <si>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</si>
  <si>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</si>
  <si>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</si>
  <si>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</si>
  <si>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</si>
  <si>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</si>
  <si>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</si>
  <si>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</si>
  <si>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</si>
  <si>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</si>
  <si>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</si>
  <si>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</si>
  <si>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</si>
  <si>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</si>
  <si>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</si>
  <si>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</si>
  <si>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</si>
  <si>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</si>
  <si>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</si>
  <si>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</si>
  <si>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</si>
  <si>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</si>
  <si>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</si>
  <si>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</si>
  <si>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</si>
  <si>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</si>
  <si>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</si>
  <si>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</si>
  <si>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</si>
  <si>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</si>
  <si>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</si>
  <si>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</si>
  <si>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</si>
  <si>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</si>
  <si>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</si>
  <si>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</si>
  <si>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</si>
  <si>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</si>
  <si>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</si>
  <si>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</si>
  <si>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</si>
  <si>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</si>
  <si>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</si>
  <si>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</si>
  <si>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</si>
  <si>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</si>
  <si>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</si>
  <si>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</si>
  <si>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</si>
  <si>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</si>
  <si>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</si>
  <si>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</si>
  <si>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</si>
  <si>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</si>
  <si>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</si>
  <si>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</si>
  <si>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</si>
  <si>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</si>
  <si>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</si>
  <si>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</si>
  <si>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</si>
  <si>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</si>
  <si>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</si>
  <si>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</si>
  <si>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</si>
  <si>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</si>
  <si>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</si>
  <si>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</si>
  <si>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</si>
  <si>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</si>
  <si>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</si>
  <si>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</si>
  <si>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</si>
  <si>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</si>
  <si>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</si>
  <si>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</si>
  <si>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</si>
  <si>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</si>
  <si>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</si>
  <si>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</si>
  <si>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</si>
  <si>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</si>
  <si>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</si>
  <si>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</si>
  <si>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</si>
  <si>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</si>
  <si>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</si>
  <si>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</si>
  <si>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</si>
  <si>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</si>
  <si>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</si>
  <si>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</si>
  <si>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</si>
  <si>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</si>
  <si>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</si>
  <si>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</si>
  <si>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</si>
  <si>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</si>
  <si>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</si>
  <si>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</si>
  <si>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</si>
  <si>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</si>
  <si>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</si>
  <si>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</si>
  <si>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</si>
  <si>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</si>
  <si>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</si>
  <si>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</si>
  <si>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</si>
  <si>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</si>
  <si>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</si>
  <si>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</si>
  <si>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</si>
  <si>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</si>
  <si>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</si>
  <si>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</si>
  <si>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</si>
  <si>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</si>
  <si>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</si>
  <si>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</si>
  <si>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</si>
  <si>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</si>
  <si>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</si>
  <si>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</si>
  <si>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</si>
  <si>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</si>
  <si>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</si>
  <si>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</si>
  <si>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</si>
  <si>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</si>
  <si>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</si>
  <si>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</si>
  <si>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</si>
  <si>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</si>
  <si>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</si>
  <si>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</si>
  <si>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</si>
  <si>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</si>
  <si>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</si>
  <si>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</si>
  <si>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</si>
  <si>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</si>
  <si>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</si>
  <si>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</si>
  <si>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</si>
  <si>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</si>
  <si>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</si>
  <si>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</si>
  <si>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</si>
  <si>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</si>
  <si>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</si>
  <si>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</si>
  <si>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</si>
  <si>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</si>
  <si>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</si>
  <si>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</si>
  <si>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</si>
  <si>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</si>
  <si>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</si>
  <si>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</si>
  <si>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</si>
  <si>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</si>
  <si>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</si>
  <si>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</si>
  <si>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</si>
  <si>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</si>
  <si>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</si>
  <si>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</si>
  <si>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</si>
  <si>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</si>
  <si>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</si>
  <si>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</si>
  <si>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</si>
  <si>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</si>
  <si>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</si>
  <si>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</si>
  <si>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</si>
  <si>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</si>
  <si>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</si>
  <si>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</si>
  <si>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</si>
  <si>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</si>
  <si>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</si>
  <si>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</si>
  <si>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</si>
  <si>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</si>
  <si>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</si>
  <si>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</si>
  <si>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</si>
  <si>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</si>
  <si>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</si>
  <si>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</si>
  <si>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</si>
  <si>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</si>
  <si>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</si>
  <si>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</si>
  <si>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</si>
  <si>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</si>
  <si>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</si>
  <si>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</si>
  <si>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</si>
  <si>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</si>
  <si>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</si>
  <si>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</si>
  <si>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</si>
  <si>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</si>
  <si>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</si>
  <si>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</si>
  <si>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</si>
  <si>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</si>
  <si>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</si>
  <si>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</si>
  <si>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</si>
  <si>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</si>
  <si>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</si>
  <si>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</si>
  <si>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</si>
  <si>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</si>
  <si>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</si>
  <si>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</si>
  <si>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</si>
  <si>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</si>
  <si>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</si>
  <si>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</si>
  <si>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</si>
  <si>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</si>
  <si>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</si>
  <si>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</si>
  <si>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</si>
  <si>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</si>
  <si>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</si>
  <si>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</si>
  <si>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</si>
  <si>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</si>
  <si>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</si>
  <si>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</si>
  <si>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</si>
  <si>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</si>
  <si>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</si>
  <si>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</si>
  <si>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</si>
  <si>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</si>
  <si>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</si>
  <si>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</si>
  <si>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</si>
  <si>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</si>
  <si>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</si>
  <si>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</si>
  <si>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</si>
  <si>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</si>
  <si>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</si>
  <si>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</si>
  <si>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</si>
  <si>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</si>
  <si>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</si>
  <si>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</si>
  <si>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</si>
  <si>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</si>
  <si>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</si>
  <si>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</si>
  <si>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</si>
  <si>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</si>
  <si>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</si>
  <si>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</si>
  <si>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</si>
  <si>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</si>
  <si>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</si>
  <si>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</si>
  <si>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</si>
  <si>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</si>
  <si>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</si>
  <si>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</si>
  <si>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</si>
  <si>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</si>
  <si>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</si>
  <si>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</si>
  <si>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</si>
  <si>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</si>
  <si>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</si>
  <si>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</si>
  <si>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</si>
  <si>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</si>
  <si>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</si>
  <si>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</si>
  <si>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</si>
  <si>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</si>
  <si>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</si>
  <si>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</si>
  <si>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</si>
  <si>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</si>
  <si>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</si>
  <si>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</si>
  <si>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</si>
  <si>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</si>
  <si>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</si>
  <si>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</si>
  <si>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</si>
  <si>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</si>
  <si>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</si>
  <si>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</si>
  <si>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</si>
  <si>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</si>
  <si>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</si>
  <si>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</si>
  <si>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</si>
  <si>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</si>
  <si>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</si>
  <si>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</si>
  <si>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</si>
  <si>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</si>
  <si>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</si>
  <si>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</si>
  <si>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</si>
  <si>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</si>
  <si>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</si>
  <si>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</si>
  <si>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</si>
  <si>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</si>
  <si>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</si>
  <si>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</si>
  <si>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</si>
  <si>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</si>
  <si>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</si>
  <si>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</si>
  <si>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</si>
  <si>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</si>
  <si>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</si>
  <si>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</si>
  <si>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</si>
  <si>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</si>
  <si>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</si>
  <si>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</si>
  <si>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</si>
  <si>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</si>
  <si>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</si>
  <si>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</si>
  <si>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</si>
  <si>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</si>
  <si>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</si>
  <si>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</si>
  <si>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</si>
  <si>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</si>
  <si>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</si>
  <si>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</si>
  <si>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</si>
  <si>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</si>
  <si>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</si>
  <si>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</si>
  <si>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</si>
  <si>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</si>
  <si>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</si>
  <si>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</si>
  <si>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</si>
  <si>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</si>
  <si>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</si>
  <si>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</si>
  <si>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</si>
  <si>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</si>
  <si>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</si>
  <si>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</si>
  <si>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</si>
  <si>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</si>
  <si>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</si>
  <si>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</si>
  <si>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</si>
  <si>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</si>
  <si>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</si>
  <si>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</si>
  <si>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</si>
  <si>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</si>
  <si>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</si>
  <si>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</si>
  <si>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</si>
  <si>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</si>
  <si>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</si>
  <si>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</si>
  <si>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</si>
  <si>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</si>
  <si>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</si>
  <si>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</si>
  <si>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</si>
  <si>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</si>
  <si>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</si>
  <si>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</si>
  <si>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</si>
  <si>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</si>
  <si>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</si>
  <si>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</si>
  <si>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</si>
  <si>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</si>
  <si>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</si>
  <si>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</si>
  <si>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</si>
  <si>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</si>
  <si>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</si>
  <si>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</si>
  <si>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</si>
  <si>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</si>
  <si>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</si>
  <si>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</si>
  <si>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</si>
  <si>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</si>
  <si>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</si>
  <si>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</si>
  <si>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</si>
  <si>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</si>
  <si>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</si>
  <si>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</si>
  <si>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</si>
  <si>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</si>
  <si>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</si>
  <si>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</si>
  <si>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</si>
  <si>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</si>
  <si>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</si>
  <si>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</si>
  <si>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</si>
  <si>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</si>
  <si>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</si>
  <si>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</si>
  <si>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</si>
  <si>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</si>
  <si>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</si>
  <si>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</si>
  <si>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</si>
  <si>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</si>
  <si>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</si>
  <si>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</si>
  <si>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</si>
  <si>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</si>
  <si>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</si>
  <si>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</si>
  <si>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</si>
  <si>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</si>
  <si>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</si>
  <si>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</si>
  <si>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</si>
  <si>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</si>
  <si>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</si>
  <si>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</si>
  <si>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</si>
  <si>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</si>
  <si>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</si>
  <si>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</si>
  <si>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</si>
  <si>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</si>
  <si>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</si>
  <si>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</si>
  <si>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</si>
  <si>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</si>
  <si>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</si>
  <si>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</si>
  <si>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</si>
  <si>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</si>
  <si>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</si>
  <si>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</si>
  <si>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</si>
  <si>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</si>
  <si>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</si>
  <si>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</si>
  <si>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</si>
  <si>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</si>
  <si>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</si>
  <si>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</si>
  <si>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</si>
  <si>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</si>
  <si>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</si>
  <si>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</si>
  <si>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</si>
  <si>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</si>
  <si>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</si>
  <si>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</si>
  <si>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</si>
  <si>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</si>
  <si>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</si>
  <si>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</si>
  <si>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</si>
  <si>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</si>
  <si>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</si>
  <si>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</si>
  <si>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</si>
  <si>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</si>
  <si>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</si>
  <si>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</si>
  <si>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</si>
  <si>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</si>
  <si>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</si>
  <si>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</si>
  <si>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</si>
  <si>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</si>
  <si>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</si>
  <si>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</si>
  <si>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</si>
  <si>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</si>
  <si>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</si>
  <si>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</si>
  <si>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</si>
  <si>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</si>
  <si>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</si>
  <si>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</si>
  <si>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</si>
  <si>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</si>
  <si>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</si>
  <si>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</si>
  <si>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</si>
  <si>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</si>
  <si>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</si>
  <si>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</si>
  <si>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</si>
  <si>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</si>
  <si>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</si>
  <si>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</si>
  <si>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</si>
  <si>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</si>
  <si>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</si>
  <si>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</si>
  <si>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</si>
  <si>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</si>
  <si>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</si>
  <si>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</si>
  <si>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</si>
  <si>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</si>
  <si>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</si>
  <si>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</si>
  <si>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</si>
  <si>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</si>
  <si>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</si>
  <si>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</si>
  <si>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</si>
  <si>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</si>
  <si>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</si>
  <si>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</si>
  <si>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</si>
  <si>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</si>
  <si>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</si>
  <si>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</si>
  <si>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</si>
  <si>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</si>
  <si>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</si>
  <si>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</si>
  <si>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</si>
  <si>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</si>
  <si>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</si>
  <si>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</si>
  <si>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</si>
  <si>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</si>
  <si>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</si>
  <si>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</si>
  <si>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</si>
  <si>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</si>
  <si>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</si>
  <si>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</si>
  <si>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</si>
  <si>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</si>
  <si>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</si>
  <si>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</si>
  <si>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</si>
  <si>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</si>
  <si>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</si>
  <si>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</si>
  <si>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</si>
  <si>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</si>
  <si>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</si>
  <si>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</si>
  <si>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</si>
  <si>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</si>
  <si>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</si>
  <si>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</si>
  <si>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</si>
  <si>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</si>
  <si>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</si>
  <si>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</si>
  <si>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</si>
  <si>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</si>
  <si>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</si>
  <si>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</si>
  <si>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</si>
  <si>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</si>
  <si>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</si>
  <si>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</si>
  <si>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</si>
  <si>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</si>
  <si>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</si>
  <si>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</si>
  <si>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</si>
  <si>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</si>
  <si>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</si>
  <si>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</si>
  <si>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</si>
  <si>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</si>
  <si>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</si>
  <si>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</si>
  <si>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</si>
  <si>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</si>
  <si>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</si>
  <si>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</si>
  <si>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</si>
  <si>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</si>
  <si>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</si>
  <si>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</si>
  <si>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</si>
  <si>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</si>
  <si>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</si>
  <si>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</si>
  <si>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</si>
  <si>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</si>
  <si>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</si>
  <si>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</si>
  <si>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</si>
  <si>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</si>
  <si>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</si>
  <si>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</si>
  <si>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</si>
  <si>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</si>
  <si>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</si>
  <si>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</si>
  <si>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</si>
  <si>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</si>
  <si>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</si>
  <si>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</si>
  <si>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</si>
  <si>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</si>
  <si>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</si>
  <si>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</si>
  <si>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</si>
  <si>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</si>
  <si>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</si>
  <si>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</si>
  <si>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</si>
  <si>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</si>
  <si>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</si>
  <si>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</si>
  <si>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</si>
  <si>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</si>
  <si>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</si>
  <si>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</si>
  <si>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</si>
  <si>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</si>
  <si>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</si>
  <si>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</si>
  <si>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</si>
  <si>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</si>
  <si>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</si>
  <si>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</si>
  <si>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</si>
  <si>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</si>
  <si>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</si>
  <si>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</si>
  <si>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</si>
  <si>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</si>
  <si>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</si>
  <si>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</si>
  <si>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</si>
  <si>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</si>
  <si>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</si>
  <si>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</si>
  <si>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</si>
  <si>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</si>
  <si>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</si>
  <si>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</si>
  <si>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</si>
  <si>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</si>
  <si>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</si>
  <si>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</si>
  <si>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</si>
  <si>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</si>
  <si>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</si>
  <si>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</si>
  <si>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</si>
  <si>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</si>
  <si>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</si>
  <si>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</si>
  <si>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</si>
  <si>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</si>
  <si>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</si>
  <si>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</si>
  <si>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</si>
  <si>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</si>
  <si>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</si>
  <si>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</si>
  <si>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</si>
  <si>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</si>
  <si>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</si>
  <si>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</si>
  <si>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</si>
  <si>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</si>
  <si>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</si>
  <si>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</si>
  <si>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</si>
  <si>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</si>
  <si>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</si>
  <si>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</si>
  <si>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</si>
  <si>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</si>
  <si>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</si>
  <si>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</si>
  <si>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</si>
  <si>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</si>
  <si>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</si>
  <si>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</si>
  <si>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</si>
  <si>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</si>
  <si>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</si>
  <si>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</si>
  <si>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</si>
  <si>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</si>
  <si>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</si>
  <si>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</si>
  <si>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</si>
  <si>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</si>
  <si>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</si>
  <si>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</si>
  <si>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</si>
  <si>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</si>
  <si>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</si>
  <si>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</si>
  <si>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</si>
  <si>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</si>
  <si>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</si>
  <si>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</si>
  <si>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</si>
  <si>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</si>
  <si>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</si>
  <si>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</si>
  <si>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</si>
  <si>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</si>
  <si>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</si>
  <si>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</si>
  <si>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</si>
  <si>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</si>
  <si>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</si>
  <si>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</si>
  <si>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</si>
  <si>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</si>
  <si>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</si>
  <si>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</si>
  <si>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</si>
  <si>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</si>
  <si>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</si>
  <si>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</si>
  <si>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</si>
  <si>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</si>
  <si>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</si>
  <si>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</si>
  <si>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</si>
  <si>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</si>
  <si>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</si>
  <si>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</si>
  <si>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</si>
  <si>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</si>
  <si>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</si>
  <si>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</si>
  <si>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</si>
  <si>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</si>
  <si>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</si>
  <si>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</si>
  <si>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</si>
  <si>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</si>
  <si>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</si>
  <si>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</si>
  <si>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</si>
  <si>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</si>
  <si>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</si>
  <si>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</si>
  <si>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</si>
  <si>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</si>
  <si>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</si>
  <si>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</si>
  <si>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</si>
  <si>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</si>
  <si>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</si>
  <si>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</si>
  <si>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</si>
  <si>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</si>
  <si>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</si>
  <si>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</si>
  <si>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</si>
  <si>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</si>
  <si>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</si>
  <si>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</si>
  <si>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</si>
  <si>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</si>
  <si>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</si>
  <si>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</si>
  <si>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</si>
  <si>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</si>
  <si>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</si>
  <si>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</si>
  <si>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</si>
  <si>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</si>
  <si>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</si>
  <si>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</si>
  <si>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</si>
  <si>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</si>
  <si>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</si>
  <si>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</si>
  <si>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</si>
  <si>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</si>
  <si>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</si>
  <si>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</si>
  <si>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</si>
  <si>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</si>
  <si>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</si>
  <si>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</si>
  <si>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</si>
  <si>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</si>
  <si>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</si>
  <si>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</si>
  <si>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</si>
  <si>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</si>
  <si>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</si>
  <si>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</si>
  <si>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</si>
  <si>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</si>
  <si>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</si>
  <si>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</si>
  <si>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</si>
  <si>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</si>
  <si>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</si>
  <si>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</si>
  <si>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</si>
  <si>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</si>
  <si>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</si>
  <si>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</si>
  <si>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</si>
  <si>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</si>
  <si>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</si>
  <si>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</si>
  <si>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</si>
  <si>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</si>
  <si>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</si>
  <si>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</si>
  <si>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</si>
  <si>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</si>
  <si>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</si>
  <si>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</si>
  <si>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</si>
  <si>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</si>
  <si>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</si>
  <si>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</si>
  <si>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</si>
  <si>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</si>
  <si>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</si>
  <si>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</si>
  <si>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</si>
  <si>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</si>
  <si>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</si>
  <si>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</si>
  <si>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</si>
  <si>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</si>
  <si>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</si>
  <si>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</si>
  <si>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</si>
  <si>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</si>
  <si>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</si>
  <si>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</si>
  <si>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</si>
  <si>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</si>
  <si>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</si>
  <si>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</si>
  <si>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</si>
  <si>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</si>
  <si>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</si>
  <si>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</si>
  <si>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</si>
  <si>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</si>
  <si>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</si>
  <si>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</si>
  <si>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</si>
  <si>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</si>
  <si>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</si>
  <si>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</si>
  <si>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</si>
  <si>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</si>
  <si>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</si>
  <si>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</si>
  <si>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</si>
  <si>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</si>
  <si>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</si>
  <si>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</si>
  <si>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</si>
  <si>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</si>
  <si>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</si>
  <si>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</si>
  <si>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</si>
  <si>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</si>
  <si>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</si>
  <si>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</si>
  <si>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</si>
  <si>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</si>
  <si>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</si>
  <si>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</si>
  <si>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</si>
  <si>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</si>
  <si>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</si>
  <si>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</si>
  <si>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</si>
  <si>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</si>
  <si>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</si>
  <si>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</si>
  <si>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</si>
  <si>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</si>
  <si>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</si>
  <si>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</si>
  <si>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</si>
  <si>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</si>
  <si>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</si>
  <si>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</si>
  <si>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</si>
  <si>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</si>
  <si>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</si>
  <si>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</si>
  <si>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</si>
  <si>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</si>
  <si>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</si>
  <si>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</si>
  <si>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</si>
  <si>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</si>
  <si>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</si>
  <si>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</si>
  <si>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</si>
  <si>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</si>
  <si>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</si>
  <si>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</si>
  <si>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</si>
  <si>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</si>
  <si>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</si>
  <si>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</si>
  <si>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</si>
  <si>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</si>
  <si>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</si>
  <si>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</si>
  <si>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</si>
  <si>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</si>
  <si>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</si>
  <si>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</si>
  <si>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</si>
  <si>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</si>
  <si>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</si>
  <si>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</si>
  <si>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</si>
  <si>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</si>
  <si>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</si>
  <si>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</si>
  <si>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</si>
  <si>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</si>
  <si>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</si>
  <si>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</si>
  <si>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</si>
  <si>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</si>
  <si>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</si>
  <si>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</si>
  <si>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</si>
  <si>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</si>
  <si>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</si>
  <si>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</si>
  <si>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</si>
  <si>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</si>
  <si>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</si>
  <si>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</si>
  <si>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</si>
  <si>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</si>
  <si>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</si>
  <si>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</si>
  <si>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</si>
  <si>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</si>
  <si>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</si>
  <si>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</si>
  <si>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</si>
  <si>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</si>
  <si>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</si>
  <si>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</si>
  <si>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</si>
  <si>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</si>
  <si>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</si>
  <si>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</si>
  <si>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</si>
  <si>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</si>
  <si>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</si>
  <si>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</si>
  <si>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</si>
  <si>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</si>
  <si>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</si>
  <si>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</si>
  <si>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</si>
  <si>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</si>
  <si>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</si>
  <si>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</si>
  <si>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</si>
  <si>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</si>
  <si>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</si>
  <si>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</si>
  <si>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</si>
  <si>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</si>
  <si>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</si>
  <si>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</si>
  <si>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</si>
  <si>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</si>
  <si>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</si>
  <si>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</si>
  <si>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</si>
  <si>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</si>
  <si>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</si>
  <si>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</si>
  <si>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</si>
  <si>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</si>
  <si>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</si>
  <si>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</si>
  <si>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</si>
  <si>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</si>
  <si>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</si>
  <si>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</si>
  <si>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</si>
  <si>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</si>
  <si>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</si>
  <si>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</si>
  <si>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</si>
  <si>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</si>
  <si>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</si>
  <si>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</si>
  <si>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</si>
  <si>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</si>
  <si>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</si>
  <si>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</si>
  <si>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</si>
  <si>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</si>
  <si>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</si>
  <si>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</si>
  <si>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</si>
  <si>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</si>
  <si>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</si>
  <si>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</si>
  <si>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</si>
  <si>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</si>
  <si>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</si>
  <si>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</si>
  <si>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</si>
  <si>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</si>
  <si>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</si>
  <si>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</si>
  <si>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</si>
  <si>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</si>
  <si>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</si>
  <si>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</si>
  <si>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</si>
  <si>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</si>
  <si>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</si>
  <si>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</si>
  <si>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</si>
  <si>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</si>
  <si>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</si>
  <si>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</si>
  <si>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</si>
  <si>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</si>
  <si>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</si>
  <si>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</si>
  <si>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</si>
  <si>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</si>
  <si>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</si>
  <si>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</si>
  <si>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</si>
  <si>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</si>
  <si>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</si>
  <si>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</si>
  <si>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</si>
  <si>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</si>
  <si>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</si>
  <si>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</si>
  <si>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</si>
  <si>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</si>
  <si>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</si>
  <si>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</si>
  <si>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</si>
  <si>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</si>
  <si>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</si>
  <si>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</si>
  <si>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</si>
  <si>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</si>
  <si>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</si>
  <si>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</si>
  <si>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</si>
  <si>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</si>
  <si>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</si>
  <si>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</si>
  <si>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</si>
  <si>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</si>
  <si>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</si>
  <si>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</si>
  <si>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</si>
  <si>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</si>
  <si>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</si>
  <si>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</si>
  <si>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</si>
  <si>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</si>
  <si>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</si>
  <si>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</si>
  <si>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</si>
  <si>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</si>
  <si>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</si>
  <si>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</si>
  <si>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</si>
  <si>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</si>
  <si>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</si>
  <si>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</si>
  <si>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</si>
  <si>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</si>
  <si>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</si>
  <si>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</si>
  <si>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</si>
  <si>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</si>
  <si>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</si>
  <si>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</si>
  <si>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</si>
  <si>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</si>
  <si>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</si>
  <si>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</si>
  <si>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</si>
  <si>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</si>
  <si>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</si>
  <si>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</si>
  <si>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</si>
  <si>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</si>
  <si>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</si>
  <si>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</si>
  <si>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</si>
  <si>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</si>
  <si>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</si>
  <si>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</si>
  <si>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</si>
  <si>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</si>
  <si>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</si>
  <si>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</si>
  <si>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</si>
  <si>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</si>
  <si>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</si>
  <si>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</si>
  <si>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</si>
  <si>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</si>
  <si>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</si>
  <si>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</si>
  <si>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</si>
  <si>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</si>
  <si>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</si>
  <si>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</si>
  <si>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</si>
  <si>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</si>
  <si>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</si>
  <si>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</si>
  <si>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</si>
  <si>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</si>
  <si>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</si>
  <si>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</si>
  <si>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</si>
  <si>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</si>
  <si>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</si>
  <si>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</si>
  <si>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</si>
  <si>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</si>
  <si>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</si>
  <si>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</si>
  <si>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</si>
  <si>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</si>
  <si>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</si>
  <si>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</si>
  <si>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</si>
  <si>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</si>
  <si>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</si>
  <si>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</si>
  <si>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</si>
  <si>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</si>
  <si>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</si>
  <si>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</si>
  <si>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</si>
  <si>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</si>
  <si>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</si>
  <si>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</si>
  <si>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</si>
  <si>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</si>
  <si>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</si>
  <si>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</si>
  <si>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</si>
  <si>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</si>
  <si>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</si>
  <si>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</si>
  <si>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</si>
  <si>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</si>
  <si>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</si>
  <si>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</si>
  <si>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</si>
  <si>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</si>
  <si>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</si>
  <si>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</si>
  <si>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</si>
  <si>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</si>
  <si>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</si>
  <si>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</si>
  <si>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</si>
  <si>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</si>
  <si>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</si>
  <si>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</si>
  <si>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</si>
  <si>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</si>
  <si>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</si>
  <si>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</si>
  <si>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</si>
  <si>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</si>
  <si>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</si>
  <si>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</si>
  <si>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</si>
  <si>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</si>
  <si>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</si>
  <si>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</si>
  <si>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</si>
  <si>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</si>
  <si>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</si>
  <si>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</si>
  <si>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</si>
  <si>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</si>
  <si>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</si>
  <si>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</si>
  <si>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</si>
  <si>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</si>
  <si>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</si>
  <si>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</si>
  <si>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</si>
  <si>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</si>
  <si>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</si>
  <si>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</si>
  <si>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</si>
  <si>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</si>
  <si>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</si>
  <si>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</si>
  <si>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</si>
  <si>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</si>
  <si>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</si>
  <si>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</si>
  <si>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</si>
  <si>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</si>
  <si>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</si>
  <si>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</si>
  <si>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</si>
  <si>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</si>
  <si>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</si>
  <si>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</si>
  <si>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</si>
  <si>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</si>
  <si>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</si>
  <si>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</si>
  <si>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</si>
  <si>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</si>
  <si>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</si>
  <si>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</si>
  <si>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</si>
  <si>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</si>
  <si>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</si>
  <si>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</si>
  <si>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</si>
  <si>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</si>
  <si>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</si>
  <si>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</si>
  <si>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</si>
  <si>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</si>
  <si>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</si>
  <si>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</si>
  <si>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</si>
  <si>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</si>
  <si>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</si>
  <si>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</si>
  <si>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</si>
  <si>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</si>
  <si>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</si>
  <si>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</si>
  <si>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</si>
  <si>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</si>
  <si>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</si>
  <si>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</si>
  <si>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</si>
  <si>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</si>
  <si>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</si>
  <si>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</si>
  <si>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</si>
  <si>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</si>
  <si>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</si>
  <si>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</si>
  <si>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</si>
  <si>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</si>
  <si>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</si>
  <si>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</si>
  <si>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</si>
  <si>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</si>
  <si>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</si>
  <si>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</si>
  <si>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</si>
  <si>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</si>
  <si>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</si>
  <si>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</si>
  <si>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</si>
  <si>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</si>
  <si>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</si>
  <si>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</si>
  <si>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</si>
  <si>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</si>
  <si>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</si>
  <si>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</si>
  <si>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</si>
  <si>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</si>
  <si>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</si>
  <si>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</si>
  <si>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</si>
  <si>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</si>
  <si>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</si>
  <si>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</si>
  <si>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</si>
  <si>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</si>
  <si>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</si>
  <si>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</si>
  <si>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</si>
  <si>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</si>
  <si>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</si>
  <si>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</si>
  <si>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</si>
  <si>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</si>
  <si>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</si>
  <si>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</si>
  <si>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</si>
  <si>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</si>
  <si>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</si>
  <si>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</si>
  <si>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</si>
  <si>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</si>
  <si>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</si>
  <si>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</si>
  <si>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</si>
  <si>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</si>
  <si>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</si>
  <si>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</si>
  <si>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</si>
  <si>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</si>
  <si>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</si>
  <si>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</si>
  <si>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</si>
  <si>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</si>
  <si>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</si>
  <si>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</si>
  <si>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</si>
  <si>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</si>
  <si>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</si>
  <si>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</si>
  <si>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</si>
  <si>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</si>
  <si>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</si>
  <si>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</si>
  <si>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</si>
  <si>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</si>
  <si>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</si>
  <si>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</si>
  <si>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</si>
  <si>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</si>
  <si>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</si>
  <si>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</si>
  <si>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</si>
  <si>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</si>
  <si>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</si>
  <si>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</si>
  <si>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</si>
  <si>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</si>
  <si>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</si>
  <si>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</si>
  <si>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</si>
  <si>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</si>
  <si>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</si>
  <si>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</si>
  <si>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</si>
  <si>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</si>
  <si>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</si>
  <si>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</si>
  <si>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</si>
  <si>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</si>
  <si>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</si>
  <si>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</si>
  <si>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</si>
  <si>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</si>
  <si>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</si>
  <si>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</si>
  <si>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</si>
  <si>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</si>
  <si>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</si>
  <si>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</si>
  <si>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</si>
  <si>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</si>
  <si>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</si>
  <si>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</si>
  <si>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</si>
  <si>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</si>
  <si>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</si>
  <si>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</si>
  <si>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</si>
  <si>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</si>
  <si>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</si>
  <si>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</si>
  <si>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</si>
  <si>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</si>
  <si>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</si>
  <si>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</si>
  <si>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</si>
  <si>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</si>
  <si>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</si>
  <si>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</si>
  <si>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</si>
  <si>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</si>
  <si>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</si>
  <si>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</si>
  <si>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</si>
  <si>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</si>
  <si>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</si>
  <si>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</si>
  <si>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</si>
  <si>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</si>
  <si>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</si>
  <si>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</si>
  <si>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</si>
  <si>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</si>
  <si>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</si>
  <si>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</si>
  <si>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</si>
  <si>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</si>
  <si>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</si>
  <si>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</si>
  <si>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</si>
  <si>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</si>
  <si>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</si>
  <si>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</si>
  <si>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</si>
  <si>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</si>
  <si>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</si>
  <si>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</si>
  <si>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</si>
  <si>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</si>
  <si>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</si>
  <si>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</si>
  <si>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</si>
  <si>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</si>
  <si>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</si>
  <si>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</si>
  <si>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</si>
  <si>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</si>
  <si>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</si>
  <si>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</si>
  <si>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</si>
  <si>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</si>
  <si>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</si>
  <si>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</si>
  <si>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</si>
  <si>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</si>
  <si>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</si>
  <si>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</si>
  <si>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</si>
  <si>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</si>
  <si>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</si>
  <si>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</si>
  <si>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</si>
  <si>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</si>
  <si>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</si>
  <si>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</si>
  <si>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</si>
  <si>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</si>
  <si>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</si>
  <si>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</si>
  <si>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</si>
  <si>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</si>
  <si>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</si>
  <si>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</si>
  <si>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</si>
  <si>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</si>
  <si>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</si>
  <si>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</si>
  <si>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</si>
  <si>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</si>
  <si>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</si>
  <si>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</si>
  <si>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</si>
  <si>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</si>
  <si>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</si>
  <si>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</si>
  <si>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</si>
  <si>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</si>
  <si>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</si>
  <si>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</si>
  <si>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</si>
  <si>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</si>
  <si>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</si>
  <si>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</si>
  <si>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</si>
  <si>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</si>
  <si>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</si>
  <si>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</si>
  <si>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</si>
  <si>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</si>
  <si>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</si>
  <si>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</si>
  <si>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</si>
  <si>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</si>
  <si>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</si>
  <si>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</si>
  <si>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</si>
  <si>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</si>
  <si>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</si>
  <si>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</si>
  <si>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</si>
  <si>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</si>
  <si>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</si>
  <si>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</si>
  <si>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</si>
  <si>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</si>
  <si>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</si>
  <si>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</si>
  <si>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</si>
  <si>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</si>
  <si>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</si>
  <si>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</si>
  <si>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</si>
  <si>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</si>
  <si>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</si>
  <si>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</si>
  <si>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</si>
  <si>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</si>
  <si>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</si>
  <si>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</si>
  <si>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</si>
  <si>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</si>
  <si>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</si>
  <si>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</si>
  <si>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</si>
  <si>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</si>
  <si>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</si>
  <si>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</si>
  <si>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</si>
  <si>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</si>
  <si>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</si>
  <si>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</si>
  <si>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</si>
  <si>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</si>
  <si>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</si>
  <si>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</si>
  <si>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</si>
  <si>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</si>
  <si>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</si>
  <si>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</si>
  <si>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</si>
  <si>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</si>
  <si>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</si>
  <si>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</si>
  <si>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</si>
  <si>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</si>
  <si>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</si>
  <si>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</si>
  <si>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</si>
  <si>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</si>
  <si>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</si>
  <si>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</si>
  <si>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</si>
  <si>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</si>
  <si>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</si>
  <si>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</si>
  <si>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</si>
  <si>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</si>
  <si>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</si>
  <si>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</si>
  <si>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</si>
  <si>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</si>
  <si>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</si>
  <si>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</si>
  <si>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</si>
  <si>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</si>
  <si>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</si>
  <si>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</si>
  <si>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</si>
  <si>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</si>
  <si>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</si>
  <si>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</si>
  <si>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</si>
  <si>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</si>
  <si>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</si>
  <si>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</si>
  <si>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</si>
  <si>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</si>
  <si>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</si>
  <si>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</si>
  <si>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</si>
  <si>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</si>
  <si>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</si>
  <si>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</si>
  <si>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</si>
  <si>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</si>
  <si>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</si>
  <si>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</si>
  <si>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</si>
  <si>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</si>
  <si>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</si>
  <si>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</si>
  <si>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</si>
  <si>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</si>
  <si>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</si>
  <si>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</si>
  <si>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</si>
  <si>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</si>
  <si>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</si>
  <si>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</si>
  <si>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</si>
  <si>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</si>
  <si>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</si>
  <si>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</si>
  <si>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</si>
  <si>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</si>
  <si>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</si>
  <si>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</si>
  <si>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</si>
  <si>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</si>
  <si>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</si>
  <si>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</si>
  <si>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</si>
  <si>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</si>
  <si>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</si>
  <si>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</si>
  <si>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</si>
  <si>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</si>
  <si>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</si>
  <si>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</si>
  <si>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</si>
  <si>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</si>
  <si>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</si>
  <si>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</si>
  <si>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</si>
  <si>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</si>
  <si>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</si>
  <si>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</si>
  <si>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</si>
  <si>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</si>
  <si>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</si>
  <si>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</si>
  <si>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</si>
  <si>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</si>
  <si>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</si>
  <si>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</si>
  <si>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</si>
  <si>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</si>
  <si>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</si>
  <si>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</si>
  <si>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</si>
  <si>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</si>
  <si>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</si>
  <si>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</si>
  <si>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</si>
  <si>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</si>
  <si>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</si>
  <si>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</si>
  <si>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</si>
  <si>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</si>
  <si>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</si>
  <si>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</si>
  <si>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</si>
  <si>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</si>
  <si>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</si>
  <si>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</si>
  <si>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</si>
  <si>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</si>
  <si>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</si>
  <si>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</si>
  <si>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</si>
  <si>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</si>
  <si>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</si>
  <si>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</si>
  <si>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</si>
  <si>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</si>
  <si>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</si>
  <si>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</si>
  <si>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</si>
  <si>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</si>
  <si>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</si>
  <si>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</si>
  <si>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</si>
  <si>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</si>
  <si>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</si>
  <si>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</si>
  <si>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</si>
  <si>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</si>
  <si>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</si>
  <si>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</si>
  <si>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</si>
  <si>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</si>
  <si>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</si>
  <si>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</si>
  <si>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</si>
  <si>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</si>
  <si>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</si>
  <si>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</si>
  <si>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</si>
  <si>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</si>
  <si>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</si>
  <si>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</si>
  <si>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</si>
  <si>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</si>
  <si>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</si>
  <si>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</si>
  <si>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</si>
  <si>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</si>
  <si>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</si>
  <si>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</si>
  <si>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</si>
  <si>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</si>
  <si>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</si>
  <si>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</si>
  <si>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</si>
  <si>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</si>
  <si>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</si>
  <si>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</si>
  <si>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</si>
  <si>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</si>
  <si>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</si>
  <si>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</si>
  <si>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</si>
  <si>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</si>
  <si>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</si>
  <si>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</si>
  <si>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</si>
  <si>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</si>
  <si>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</si>
  <si>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</si>
  <si>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</si>
  <si>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</si>
  <si>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</si>
  <si>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</si>
  <si>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</si>
  <si>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</si>
  <si>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</si>
  <si>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</si>
  <si>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</si>
  <si>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</si>
  <si>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</si>
  <si>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</si>
  <si>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</si>
  <si>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</si>
  <si>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</si>
  <si>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</si>
  <si>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</si>
  <si>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</si>
  <si>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</si>
  <si>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</si>
  <si>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</si>
  <si>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</si>
  <si>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</si>
  <si>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</si>
  <si>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</si>
  <si>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</si>
  <si>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</si>
  <si>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</si>
  <si>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</si>
  <si>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</si>
  <si>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</si>
  <si>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</si>
  <si>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</si>
  <si>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</si>
  <si>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</si>
  <si>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</si>
  <si>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</si>
  <si>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</si>
  <si>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</si>
  <si>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</si>
  <si>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</si>
  <si>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</si>
  <si>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</si>
  <si>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</si>
  <si>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</si>
  <si>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</si>
  <si>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</si>
  <si>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</si>
  <si>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</si>
  <si>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</si>
  <si>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</si>
  <si>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</si>
  <si>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</si>
  <si>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</si>
  <si>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</si>
  <si>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</si>
  <si>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</si>
  <si>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</si>
  <si>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</si>
  <si>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</si>
  <si>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</si>
  <si>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</si>
  <si>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</si>
  <si>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</si>
  <si>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</si>
  <si>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</si>
  <si>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</si>
  <si>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</si>
  <si>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</si>
  <si>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</si>
  <si>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</si>
  <si>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</si>
  <si>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</si>
  <si>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</si>
  <si>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</si>
  <si>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</si>
  <si>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</si>
  <si>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</si>
  <si>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</si>
  <si>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</si>
  <si>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</si>
  <si>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</si>
  <si>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</si>
  <si>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</si>
  <si>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</si>
  <si>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</si>
  <si>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</si>
  <si>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</si>
  <si>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</si>
  <si>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</si>
  <si>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</si>
  <si>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</si>
  <si>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</si>
  <si>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</si>
  <si>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</si>
  <si>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</si>
  <si>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</si>
  <si>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</si>
  <si>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</si>
  <si>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</si>
  <si>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</si>
  <si>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</si>
  <si>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</si>
  <si>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</si>
  <si>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</si>
  <si>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</si>
  <si>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</si>
  <si>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</si>
  <si>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</si>
  <si>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</si>
  <si>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</si>
  <si>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</si>
  <si>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</si>
  <si>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</si>
  <si>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</si>
  <si>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</si>
  <si>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</si>
  <si>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</si>
  <si>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</si>
  <si>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</si>
  <si>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</si>
  <si>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</si>
  <si>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</si>
  <si>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</si>
  <si>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</si>
  <si>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</si>
  <si>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</si>
  <si>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</si>
  <si>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</si>
  <si>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</si>
  <si>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</si>
  <si>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</si>
  <si>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</si>
  <si>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</si>
  <si>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</si>
  <si>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</si>
  <si>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</si>
  <si>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</si>
  <si>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</si>
  <si>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</si>
  <si>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</si>
  <si>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</si>
  <si>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</si>
  <si>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</si>
  <si>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</si>
  <si>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</si>
  <si>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</si>
  <si>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</si>
  <si>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</si>
  <si>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</si>
  <si>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</si>
  <si>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</si>
  <si>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</si>
  <si>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</si>
  <si>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</si>
  <si>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</si>
  <si>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</si>
  <si>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</si>
  <si>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</si>
  <si>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</si>
  <si>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</si>
  <si>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</si>
  <si>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</si>
  <si>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</si>
  <si>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</si>
  <si>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</si>
  <si>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</si>
  <si>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</si>
  <si>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</si>
  <si>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</si>
  <si>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</si>
  <si>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</si>
  <si>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</si>
  <si>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</si>
  <si>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</si>
  <si>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</si>
  <si>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</si>
  <si>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</si>
  <si>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</si>
  <si>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</si>
  <si>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</si>
  <si>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</si>
  <si>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</si>
  <si>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</si>
  <si>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</si>
  <si>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</si>
  <si>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</si>
  <si>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</si>
  <si>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</si>
  <si>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</si>
  <si>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</si>
  <si>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</si>
  <si>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</si>
  <si>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</si>
  <si>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</si>
  <si>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</si>
  <si>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</si>
  <si>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</si>
  <si>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</si>
  <si>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</si>
  <si>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</si>
  <si>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</si>
  <si>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</si>
  <si>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</si>
  <si>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</si>
  <si>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</si>
  <si>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</si>
  <si>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</si>
  <si>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</si>
  <si>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</si>
  <si>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</si>
  <si>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</si>
  <si>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</si>
  <si>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</si>
  <si>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</si>
  <si>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</si>
  <si>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</si>
  <si>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</si>
  <si>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</si>
  <si>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</si>
  <si>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</si>
  <si>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</si>
  <si>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</si>
  <si>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</si>
  <si>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</si>
  <si>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</si>
  <si>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</si>
  <si>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</si>
  <si>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</si>
  <si>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</si>
  <si>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</si>
  <si>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</si>
  <si>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</si>
  <si>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</si>
  <si>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</si>
  <si>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</si>
  <si>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</si>
  <si>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</si>
  <si>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</si>
  <si>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</si>
  <si>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</si>
  <si>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</si>
  <si>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</si>
  <si>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</si>
  <si>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</si>
  <si>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</si>
  <si>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</si>
  <si>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</si>
  <si>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</si>
  <si>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</si>
  <si>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</si>
  <si>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</si>
  <si>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</si>
  <si>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</si>
  <si>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</si>
  <si>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</si>
  <si>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</si>
  <si>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</si>
  <si>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</si>
  <si>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</si>
  <si>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</si>
  <si>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</si>
  <si>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</si>
  <si>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</si>
  <si>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</si>
  <si>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</si>
  <si>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</si>
  <si>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</si>
  <si>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</si>
  <si>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</si>
  <si>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</si>
  <si>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</si>
  <si>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</si>
  <si>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</si>
  <si>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</si>
  <si>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</si>
  <si>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</si>
  <si>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</si>
  <si>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</si>
  <si>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</si>
  <si>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</si>
  <si>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</si>
  <si>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</si>
  <si>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</si>
  <si>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</si>
  <si>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</si>
  <si>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</si>
  <si>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</si>
  <si>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</si>
  <si>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</si>
  <si>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</si>
  <si>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</si>
  <si>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</si>
  <si>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</si>
  <si>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</si>
  <si>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</si>
  <si>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</si>
  <si>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</si>
  <si>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</si>
  <si>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</si>
  <si>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</si>
  <si>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</si>
  <si>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</si>
  <si>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</si>
  <si>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</si>
  <si>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</si>
  <si>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</si>
  <si>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</si>
  <si>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</si>
  <si>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</si>
  <si>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</si>
  <si>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</si>
  <si>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</si>
  <si>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</si>
  <si>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</si>
  <si>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</si>
  <si>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</si>
  <si>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</si>
  <si>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</si>
  <si>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</si>
  <si>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</si>
  <si>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</si>
  <si>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</si>
  <si>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</si>
  <si>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</si>
  <si>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</si>
  <si>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</si>
  <si>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</si>
  <si>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</si>
  <si>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</si>
  <si>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</si>
  <si>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</si>
  <si>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</si>
  <si>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</si>
  <si>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</si>
  <si>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</si>
  <si>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</si>
  <si>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</si>
  <si>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</si>
  <si>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</si>
  <si>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</si>
  <si>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</si>
  <si>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</si>
  <si>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</si>
  <si>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</si>
  <si>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</si>
  <si>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</si>
  <si>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</si>
  <si>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</si>
  <si>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</si>
  <si>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</si>
  <si>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</si>
  <si>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</si>
  <si>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</si>
  <si>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</si>
  <si>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</si>
  <si>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</si>
  <si>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</si>
  <si>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</si>
  <si>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</si>
  <si>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</si>
  <si>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</si>
  <si>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</si>
  <si>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</si>
  <si>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</si>
  <si>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</si>
  <si>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</si>
  <si>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</si>
  <si>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</si>
  <si>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</si>
  <si>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</si>
  <si>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</si>
  <si>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</si>
  <si>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</si>
  <si>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</si>
  <si>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</si>
  <si>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</si>
  <si>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</si>
  <si>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</si>
  <si>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</si>
  <si>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</si>
  <si>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</si>
  <si>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</si>
  <si>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</si>
  <si>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</si>
  <si>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</si>
  <si>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</si>
  <si>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</si>
  <si>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</si>
  <si>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</si>
  <si>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</si>
  <si>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</si>
  <si>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</si>
  <si>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</si>
  <si>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</si>
  <si>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</si>
  <si>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</si>
  <si>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</si>
  <si>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</si>
  <si>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</si>
  <si>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</si>
  <si>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</si>
  <si>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</si>
  <si>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</si>
  <si>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</si>
  <si>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</si>
  <si>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</si>
  <si>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</si>
  <si>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</si>
  <si>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</si>
  <si>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</si>
  <si>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</si>
  <si>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</si>
  <si>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</si>
  <si>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</si>
  <si>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</si>
  <si>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</si>
  <si>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</si>
  <si>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</si>
  <si>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</si>
  <si>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</si>
  <si>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</si>
  <si>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</si>
  <si>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</si>
  <si>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</si>
  <si>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</si>
  <si>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</si>
  <si>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</si>
  <si>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</si>
  <si>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</si>
  <si>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</si>
  <si>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</si>
  <si>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</si>
  <si>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</si>
  <si>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</si>
  <si>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</si>
  <si>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</si>
  <si>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</si>
  <si>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</si>
  <si>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</si>
  <si>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</si>
  <si>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</si>
  <si>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</si>
  <si>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</si>
  <si>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</si>
  <si>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</si>
  <si>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</si>
  <si>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</si>
  <si>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</si>
  <si>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</si>
  <si>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</si>
  <si>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</si>
  <si>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</si>
  <si>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</si>
  <si>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</si>
  <si>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</si>
  <si>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</si>
  <si>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</si>
  <si>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</si>
  <si>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</si>
  <si>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</si>
  <si>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</si>
  <si>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</si>
  <si>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</si>
  <si>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</si>
  <si>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</si>
  <si>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</si>
  <si>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</si>
  <si>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</si>
  <si>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</si>
  <si>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</si>
  <si>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</si>
  <si>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</si>
  <si>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</si>
  <si>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</si>
  <si>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</si>
  <si>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</si>
  <si>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</si>
  <si>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</si>
  <si>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</si>
  <si>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</si>
  <si>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</si>
  <si>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</si>
  <si>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</si>
  <si>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</si>
  <si>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</si>
  <si>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</si>
  <si>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</si>
  <si>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</si>
  <si>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</si>
  <si>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</si>
  <si>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</si>
  <si>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</si>
  <si>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</si>
  <si>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</si>
  <si>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</si>
  <si>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</si>
  <si>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</si>
  <si>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</si>
  <si>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</si>
  <si>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</si>
  <si>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</si>
  <si>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</si>
  <si>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</si>
  <si>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</si>
  <si>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</si>
  <si>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</si>
  <si>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</si>
  <si>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</si>
  <si>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</si>
  <si>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</si>
  <si>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</si>
  <si>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</si>
  <si>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</si>
  <si>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</si>
  <si>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</si>
  <si>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</si>
  <si>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</si>
  <si>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</si>
  <si>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</si>
  <si>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</si>
  <si>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</si>
  <si>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</si>
  <si>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</si>
  <si>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</si>
  <si>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</si>
  <si>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</si>
  <si>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</si>
  <si>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</si>
  <si>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</si>
  <si>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</si>
  <si>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</si>
  <si>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</si>
  <si>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</si>
  <si>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</si>
  <si>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</si>
  <si>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</si>
  <si>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</si>
  <si>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</si>
  <si>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</si>
  <si>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</si>
  <si>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</si>
  <si>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</si>
  <si>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</si>
  <si>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</si>
  <si>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</si>
  <si>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</si>
  <si>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</si>
  <si>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</si>
  <si>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</si>
  <si>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</si>
  <si>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</si>
  <si>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</si>
  <si>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</si>
  <si>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</si>
  <si>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</si>
  <si>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</si>
  <si>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</si>
  <si>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</si>
  <si>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</si>
  <si>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</si>
  <si>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</si>
  <si>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</si>
  <si>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</si>
  <si>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</si>
  <si>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</si>
  <si>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</si>
  <si>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</si>
  <si>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</si>
  <si>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</si>
  <si>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</si>
  <si>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</si>
  <si>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</si>
  <si>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</si>
  <si>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</si>
  <si>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</si>
  <si>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</si>
  <si>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</si>
  <si>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</si>
  <si>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</si>
  <si>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</si>
  <si>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</si>
  <si>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</si>
  <si>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</si>
  <si>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</si>
  <si>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</si>
  <si>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</si>
  <si>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</si>
  <si>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</si>
  <si>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</si>
  <si>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</si>
  <si>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</si>
  <si>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</si>
  <si>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</si>
  <si>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</si>
  <si>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</si>
  <si>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</si>
  <si>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</si>
  <si>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</si>
  <si>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</si>
  <si>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</si>
  <si>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</si>
  <si>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</si>
  <si>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</si>
  <si>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</si>
  <si>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</si>
  <si>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</si>
  <si>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</si>
  <si>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</si>
  <si>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</si>
  <si>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</si>
  <si>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</si>
  <si>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</si>
  <si>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</si>
  <si>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</si>
  <si>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</si>
  <si>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</si>
  <si>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</si>
  <si>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</si>
  <si>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</si>
  <si>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</si>
  <si>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</si>
  <si>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</si>
  <si>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</si>
  <si>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</si>
  <si>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</si>
  <si>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</si>
  <si>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</si>
  <si>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</si>
  <si>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</si>
  <si>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</si>
  <si>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</si>
  <si>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</si>
  <si>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</si>
  <si>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</si>
  <si>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</si>
  <si>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</si>
  <si>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</si>
  <si>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</si>
  <si>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</si>
  <si>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</si>
  <si>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</si>
  <si>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</si>
  <si>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</si>
  <si>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</si>
  <si>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</si>
  <si>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</si>
  <si>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</si>
  <si>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</si>
  <si>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</si>
  <si>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</si>
  <si>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</si>
  <si>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</si>
  <si>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</si>
  <si>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</si>
  <si>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</si>
  <si>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</si>
  <si>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</si>
  <si>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</si>
  <si>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</si>
  <si>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</si>
  <si>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</si>
  <si>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</si>
  <si>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</si>
  <si>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</si>
  <si>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</si>
  <si>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</si>
  <si>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</si>
  <si>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</si>
  <si>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</si>
  <si>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</si>
  <si>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</si>
  <si>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</si>
  <si>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</si>
  <si>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</si>
  <si>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</si>
  <si>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</si>
  <si>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</si>
  <si>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</si>
  <si>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</si>
  <si>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</si>
  <si>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</si>
  <si>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</si>
  <si>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</si>
  <si>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</si>
  <si>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</si>
  <si>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</si>
  <si>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</si>
  <si>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</si>
  <si>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</si>
  <si>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</si>
  <si>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</si>
  <si>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</si>
  <si>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</si>
  <si>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</si>
  <si>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</si>
  <si>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</si>
  <si>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</si>
  <si>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</si>
  <si>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</si>
  <si>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</si>
  <si>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</si>
  <si>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</si>
  <si>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</si>
  <si>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</si>
  <si>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</si>
  <si>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</si>
  <si>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</si>
  <si>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</si>
  <si>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</si>
  <si>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</si>
  <si>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</si>
  <si>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</si>
  <si>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</si>
  <si>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</si>
  <si>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</si>
  <si>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</si>
  <si>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</si>
  <si>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</si>
  <si>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</si>
  <si>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</si>
  <si>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</si>
  <si>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</si>
  <si>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</si>
  <si>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</si>
  <si>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</si>
  <si>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</si>
  <si>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</si>
  <si>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</si>
  <si>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</si>
  <si>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</si>
  <si>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</si>
  <si>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</si>
  <si>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</si>
  <si>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</si>
  <si>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</si>
  <si>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</si>
  <si>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</si>
  <si>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</si>
  <si>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</si>
  <si>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</si>
  <si>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</si>
  <si>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</si>
  <si>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</si>
  <si>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</si>
  <si>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</si>
  <si>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</si>
  <si>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</si>
  <si>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</si>
  <si>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</si>
  <si>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</si>
  <si>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</si>
  <si>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</si>
  <si>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</si>
  <si>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</si>
  <si>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</si>
  <si>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</si>
  <si>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</si>
  <si>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</si>
  <si>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</si>
  <si>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</si>
  <si>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</si>
  <si>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</si>
  <si>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</si>
  <si>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</si>
  <si>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</si>
  <si>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</si>
  <si>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</si>
  <si>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</si>
  <si>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</si>
  <si>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</si>
  <si>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</si>
  <si>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</si>
  <si>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</si>
  <si>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</si>
  <si>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</si>
  <si>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</si>
  <si>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</si>
  <si>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</si>
  <si>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</si>
  <si>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</si>
  <si>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</si>
  <si>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</si>
  <si>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</si>
  <si>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</si>
  <si>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</si>
  <si>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</si>
  <si>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</si>
  <si>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</si>
  <si>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</si>
  <si>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</si>
  <si>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</si>
  <si>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</si>
  <si>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</si>
  <si>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</si>
  <si>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</si>
  <si>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</si>
  <si>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</si>
  <si>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</si>
  <si>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</si>
  <si>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</si>
  <si>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</si>
  <si>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</si>
  <si>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</si>
  <si>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</si>
  <si>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</si>
  <si>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</si>
  <si>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</si>
  <si>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</si>
  <si>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</si>
  <si>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</si>
  <si>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</si>
  <si>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</si>
  <si>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</si>
  <si>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</si>
  <si>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</si>
  <si>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</si>
  <si>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</si>
  <si>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</si>
  <si>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</si>
  <si>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</si>
  <si>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</si>
  <si>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</si>
  <si>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</si>
  <si>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</si>
  <si>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</si>
  <si>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</si>
  <si>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</si>
  <si>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</si>
  <si>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</si>
  <si>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</si>
  <si>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</si>
  <si>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</si>
  <si>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</si>
  <si>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</si>
  <si>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</si>
  <si>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</si>
  <si>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</si>
  <si>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</si>
  <si>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</si>
  <si>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</si>
  <si>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</si>
  <si>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</si>
  <si>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</si>
  <si>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</si>
  <si>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</si>
  <si>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</si>
  <si>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</si>
  <si>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</si>
  <si>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</si>
  <si>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</si>
  <si>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</si>
  <si>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</si>
  <si>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</si>
  <si>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</si>
  <si>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</si>
  <si>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</si>
  <si>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</si>
  <si>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</si>
  <si>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</si>
  <si>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</si>
  <si>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</si>
  <si>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</si>
  <si>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</si>
  <si>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</si>
  <si>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</si>
  <si>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</si>
  <si>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</si>
  <si>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</si>
  <si>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</si>
  <si>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</si>
  <si>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</si>
  <si>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</si>
  <si>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</si>
  <si>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</si>
  <si>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</si>
  <si>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</si>
  <si>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</si>
  <si>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</si>
  <si>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</si>
  <si>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</si>
  <si>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</si>
  <si>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</si>
  <si>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</si>
  <si>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</si>
  <si>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</si>
  <si>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</si>
  <si>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</si>
  <si>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</si>
  <si>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</si>
  <si>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</si>
  <si>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</si>
  <si>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</si>
  <si>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</si>
  <si>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</si>
  <si>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</si>
  <si>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</si>
  <si>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</si>
  <si>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</si>
  <si>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</si>
  <si>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</si>
  <si>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</si>
  <si>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</si>
  <si>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</si>
  <si>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</si>
  <si>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</si>
  <si>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</si>
  <si>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</si>
  <si>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</si>
  <si>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</si>
  <si>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</si>
  <si>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</si>
  <si>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</si>
  <si>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</si>
  <si>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</si>
  <si>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</si>
  <si>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</si>
  <si>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</si>
  <si>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</si>
  <si>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</si>
  <si>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</si>
  <si>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</si>
  <si>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</si>
  <si>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</si>
  <si>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</si>
  <si>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</si>
  <si>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</si>
  <si>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</si>
  <si>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</si>
  <si>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</si>
  <si>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</si>
  <si>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</si>
  <si>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</si>
  <si>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</si>
  <si>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</si>
  <si>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</si>
  <si>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</si>
  <si>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</si>
  <si>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</si>
  <si>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</si>
  <si>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</si>
  <si>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</si>
  <si>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</si>
  <si>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</si>
  <si>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</si>
  <si>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</si>
  <si>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</si>
  <si>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</si>
  <si>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</si>
  <si>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</si>
  <si>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</si>
  <si>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</si>
  <si>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</si>
  <si>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</si>
  <si>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</si>
  <si>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</si>
  <si>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</si>
  <si>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</si>
  <si>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</si>
  <si>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</si>
  <si>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</si>
  <si>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</si>
  <si>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</si>
  <si>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</si>
  <si>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</si>
  <si>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</si>
  <si>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</si>
  <si>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</si>
  <si>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</si>
  <si>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</si>
  <si>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</si>
  <si>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</si>
  <si>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</si>
  <si>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</si>
  <si>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</si>
  <si>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</si>
  <si>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</si>
  <si>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</si>
  <si>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</si>
  <si>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</si>
  <si>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</si>
  <si>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</si>
  <si>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</si>
  <si>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</si>
  <si>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</si>
  <si>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</si>
  <si>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</si>
  <si>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</si>
  <si>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</si>
  <si>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</si>
  <si>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</si>
  <si>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</si>
  <si>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</si>
  <si>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</si>
  <si>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</si>
  <si>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</si>
  <si>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</si>
  <si>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</si>
  <si>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</si>
  <si>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</si>
  <si>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</si>
  <si>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</si>
  <si>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</si>
  <si>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</si>
  <si>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</si>
  <si>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</si>
  <si>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</si>
  <si>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</si>
  <si>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</si>
  <si>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</si>
  <si>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</si>
  <si>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</si>
  <si>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</si>
  <si>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</si>
  <si>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</si>
  <si>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</si>
  <si>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</si>
  <si>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</si>
  <si>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</si>
  <si>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</si>
  <si>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</si>
  <si>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</si>
  <si>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</si>
  <si>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</si>
  <si>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</si>
  <si>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</si>
  <si>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</si>
  <si>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</si>
  <si>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</si>
  <si>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</si>
  <si>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</si>
  <si>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</si>
  <si>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</si>
  <si>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</si>
  <si>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</si>
  <si>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</si>
  <si>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</si>
  <si>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</si>
  <si>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</si>
  <si>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</si>
  <si>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</si>
  <si>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</si>
  <si>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</si>
  <si>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</si>
  <si>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</si>
  <si>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</si>
  <si>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</si>
  <si>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</si>
  <si>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</si>
  <si>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</si>
  <si>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</si>
  <si>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</si>
  <si>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</si>
  <si>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</si>
  <si>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</si>
  <si>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</si>
  <si>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</si>
  <si>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</si>
  <si>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</si>
  <si>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</si>
  <si>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</si>
  <si>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</si>
  <si>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</si>
  <si>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</si>
  <si>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</si>
  <si>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</si>
  <si>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</si>
  <si>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</si>
  <si>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</si>
  <si>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</si>
  <si>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</si>
  <si>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</si>
  <si>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</si>
  <si>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</si>
  <si>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</si>
  <si>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</si>
  <si>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</si>
  <si>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</si>
  <si>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</si>
  <si>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</si>
  <si>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</si>
  <si>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</si>
  <si>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</si>
  <si>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</si>
  <si>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</si>
  <si>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</si>
  <si>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</si>
  <si>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</si>
  <si>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</si>
  <si>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</si>
  <si>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</si>
  <si>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</si>
  <si>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</si>
  <si>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</si>
  <si>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</si>
  <si>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</si>
  <si>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</si>
  <si>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</si>
  <si>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</si>
  <si>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</si>
  <si>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</si>
  <si>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</si>
  <si>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</si>
  <si>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</si>
  <si>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</si>
  <si>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</si>
  <si>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</si>
  <si>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</si>
  <si>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</si>
  <si>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</si>
  <si>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</si>
  <si>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</si>
  <si>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</si>
  <si>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</si>
  <si>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</si>
  <si>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</si>
  <si>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</si>
  <si>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</si>
  <si>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</si>
  <si>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</si>
  <si>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</si>
  <si>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</si>
  <si>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</si>
  <si>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</si>
  <si>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</si>
  <si>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</si>
  <si>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</si>
  <si>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</si>
  <si>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</si>
  <si>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</si>
  <si>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</si>
  <si>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</si>
  <si>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</si>
  <si>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</si>
  <si>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</si>
  <si>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</si>
  <si>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</si>
  <si>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</si>
  <si>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</si>
  <si>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</si>
  <si>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</si>
  <si>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</si>
  <si>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</si>
  <si>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</si>
  <si>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</si>
  <si>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</si>
  <si>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</si>
  <si>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</si>
  <si>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</si>
  <si>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</si>
  <si>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</si>
  <si>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</si>
  <si>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</si>
  <si>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</si>
  <si>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</si>
  <si>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</si>
  <si>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</si>
  <si>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</si>
  <si>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</si>
  <si>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</si>
  <si>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</si>
  <si>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</si>
  <si>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</si>
  <si>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</si>
  <si>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</si>
  <si>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</si>
  <si>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</si>
  <si>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</si>
  <si>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</si>
  <si>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</si>
  <si>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</si>
  <si>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</si>
  <si>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</si>
  <si>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</si>
  <si>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</si>
  <si>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</si>
  <si>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</si>
  <si>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</si>
  <si>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</si>
  <si>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</si>
  <si>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</si>
  <si>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</si>
  <si>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</si>
  <si>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</si>
  <si>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</si>
  <si>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</si>
  <si>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</si>
  <si>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</si>
  <si>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</si>
  <si>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</si>
  <si>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</si>
  <si>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</si>
  <si>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</si>
  <si>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</si>
  <si>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</si>
  <si>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</si>
  <si>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</si>
  <si>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</si>
  <si>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</si>
  <si>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</si>
  <si>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</si>
  <si>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</si>
  <si>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</si>
  <si>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</si>
  <si>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</si>
  <si>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</si>
  <si>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</si>
  <si>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</si>
  <si>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</si>
  <si>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</si>
  <si>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</si>
  <si>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</si>
  <si>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</si>
  <si>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</si>
  <si>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</si>
  <si>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</si>
  <si>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</si>
  <si>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</si>
  <si>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</si>
  <si>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</si>
  <si>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</si>
  <si>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</si>
  <si>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</si>
  <si>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</si>
  <si>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</si>
  <si>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</si>
  <si>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</si>
  <si>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</si>
  <si>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</si>
  <si>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</si>
  <si>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</si>
  <si>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</si>
  <si>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</si>
  <si>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</si>
  <si>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</si>
  <si>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</si>
  <si>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LJUBLJANICA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</si>
</sst>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1301374.4300000002</v>
      </c>
      <c r="D2" s="6">
        <f>'PR-RAS'!E6</f>
        <v>1780756.7</v>
      </c>
      <c r="E2" s="6">
        <v>0</v>
      </c>
      <c r="F2" s="6">
        <v>0</v>
      </c>
      <c r="G2" s="7">
        <f t="shared" ref="G2:G264" si="0">(B2/1000)*(C2*1+D2*2)</f>
        <v>4862.8878300000006</v>
      </c>
      <c r="H2" s="7">
        <f t="shared" ref="H2:H264" si="1">ABS(C2-ROUND(C2,0))+ABS(D2-ROUND(D2,0))</f>
        <v>0.73000000021420419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974106.93</v>
      </c>
      <c r="D46" s="1">
        <f>'PR-RAS'!E50</f>
        <v>1307815.8399999999</v>
      </c>
      <c r="E46" s="1">
        <v>0</v>
      </c>
      <c r="F46" s="1">
        <v>0</v>
      </c>
      <c r="G46" s="2">
        <f t="shared" si="0"/>
        <v>161538.23744999999</v>
      </c>
      <c r="H46" s="2">
        <f t="shared" si="1"/>
        <v>0.23000000009778887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971053.52</v>
      </c>
      <c r="D64" s="1">
        <f>'PR-RAS'!E68</f>
        <v>1306772.92</v>
      </c>
      <c r="E64" s="1">
        <v>0</v>
      </c>
      <c r="F64" s="1">
        <v>0</v>
      </c>
      <c r="G64" s="2">
        <f t="shared" si="0"/>
        <v>225829.75967999999</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967632.71</v>
      </c>
      <c r="D65" s="1">
        <f>'PR-RAS'!E69</f>
        <v>1284843.79</v>
      </c>
      <c r="E65" s="1">
        <v>0</v>
      </c>
      <c r="F65" s="1">
        <v>0</v>
      </c>
      <c r="G65" s="2">
        <f t="shared" si="0"/>
        <v>226388.49856000001</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3420.81</v>
      </c>
      <c r="D66" s="1">
        <f>'PR-RAS'!E70</f>
        <v>21929.13</v>
      </c>
      <c r="E66" s="1">
        <v>0</v>
      </c>
      <c r="F66" s="1">
        <v>0</v>
      </c>
      <c r="G66" s="2">
        <f t="shared" si="0"/>
        <v>3073.1395499999999</v>
      </c>
      <c r="H66" s="2">
        <f t="shared" si="1"/>
        <v>0.3200000000010732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3053.41</v>
      </c>
      <c r="D73" s="1">
        <f>'PR-RAS'!E77</f>
        <v>1042.92</v>
      </c>
      <c r="E73" s="1">
        <v>0</v>
      </c>
      <c r="F73" s="1">
        <v>0</v>
      </c>
      <c r="G73" s="2">
        <f t="shared" si="0"/>
        <v>370.02599999999995</v>
      </c>
      <c r="H73" s="2">
        <f t="shared" si="1"/>
        <v>0.48999999999978172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144</v>
      </c>
      <c r="D74" s="1">
        <f>'PR-RAS'!E78</f>
        <v>140</v>
      </c>
      <c r="E74" s="1">
        <v>0</v>
      </c>
      <c r="F74" s="1">
        <v>0</v>
      </c>
      <c r="G74" s="2">
        <f t="shared" si="0"/>
        <v>30.951999999999998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2909.41</v>
      </c>
      <c r="D76" s="1">
        <f>'PR-RAS'!E80</f>
        <v>902.92</v>
      </c>
      <c r="E76" s="1">
        <v>0</v>
      </c>
      <c r="F76" s="1">
        <v>0</v>
      </c>
      <c r="G76" s="2">
        <f t="shared" si="0"/>
        <v>353.64375000000001</v>
      </c>
      <c r="H76" s="2">
        <f t="shared" si="1"/>
        <v>0.48999999999989541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150.1</v>
      </c>
      <c r="E78" s="1">
        <v>0</v>
      </c>
      <c r="F78" s="1">
        <v>0</v>
      </c>
      <c r="G78" s="2">
        <f t="shared" si="0"/>
        <v>23.115399999999998</v>
      </c>
      <c r="H78" s="2">
        <f t="shared" si="1"/>
        <v>9.9999999999994316E-2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v>
      </c>
      <c r="E79" s="1">
        <v>0</v>
      </c>
      <c r="F79" s="1">
        <v>0</v>
      </c>
      <c r="G79" s="2">
        <f t="shared" si="0"/>
        <v>1.5600000000000001E-2</v>
      </c>
      <c r="H79" s="2">
        <f t="shared" si="1"/>
        <v>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v>
      </c>
      <c r="E81" s="1">
        <v>0</v>
      </c>
      <c r="F81" s="1">
        <v>0</v>
      </c>
      <c r="G81" s="2">
        <f t="shared" si="0"/>
        <v>1.6E-2</v>
      </c>
      <c r="H81" s="2">
        <f t="shared" si="1"/>
        <v>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150</v>
      </c>
      <c r="E87" s="1">
        <v>0</v>
      </c>
      <c r="F87" s="1">
        <v>0</v>
      </c>
      <c r="G87" s="2">
        <f t="shared" si="0"/>
        <v>25.799999999999997</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150</v>
      </c>
      <c r="E90" s="1">
        <v>0</v>
      </c>
      <c r="F90" s="1">
        <v>0</v>
      </c>
      <c r="G90" s="2">
        <f t="shared" si="0"/>
        <v>26.7</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45817.440000000002</v>
      </c>
      <c r="D102" s="1">
        <f>'PR-RAS'!E106</f>
        <v>47904.44</v>
      </c>
      <c r="E102" s="1">
        <v>0</v>
      </c>
      <c r="F102" s="1">
        <v>0</v>
      </c>
      <c r="G102" s="2">
        <f t="shared" si="0"/>
        <v>14304.258320000001</v>
      </c>
      <c r="H102" s="2">
        <f t="shared" si="1"/>
        <v>0.88000000000465661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45817.440000000002</v>
      </c>
      <c r="D108" s="1">
        <f>'PR-RAS'!E112</f>
        <v>47904.44</v>
      </c>
      <c r="E108" s="1">
        <v>0</v>
      </c>
      <c r="F108" s="1">
        <v>0</v>
      </c>
      <c r="G108" s="2">
        <f t="shared" si="0"/>
        <v>15154.016240000001</v>
      </c>
      <c r="H108" s="2">
        <f t="shared" si="1"/>
        <v>0.88000000000465661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45817.440000000002</v>
      </c>
      <c r="D113" s="1">
        <f>'PR-RAS'!E117</f>
        <v>47904.44</v>
      </c>
      <c r="E113" s="1">
        <v>0</v>
      </c>
      <c r="F113" s="1">
        <v>0</v>
      </c>
      <c r="G113" s="2">
        <f t="shared" si="0"/>
        <v>15862.147840000001</v>
      </c>
      <c r="H113" s="2">
        <f t="shared" si="1"/>
        <v>0.88000000000465661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12477.74</v>
      </c>
      <c r="D120" s="1">
        <f>'PR-RAS'!E124</f>
        <v>12686.29</v>
      </c>
      <c r="E120" s="1">
        <v>0</v>
      </c>
      <c r="F120" s="1">
        <v>0</v>
      </c>
      <c r="G120" s="2">
        <f t="shared" si="0"/>
        <v>4504.1880799999999</v>
      </c>
      <c r="H120" s="2">
        <f t="shared" si="1"/>
        <v>0.55000000000109139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11018.74</v>
      </c>
      <c r="D121" s="1">
        <f>'PR-RAS'!E125</f>
        <v>10337.290000000001</v>
      </c>
      <c r="E121" s="1">
        <v>0</v>
      </c>
      <c r="F121" s="1">
        <v>0</v>
      </c>
      <c r="G121" s="2">
        <f t="shared" si="0"/>
        <v>3803.1983999999998</v>
      </c>
      <c r="H121" s="2">
        <f t="shared" si="1"/>
        <v>0.55000000000109139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11018.74</v>
      </c>
      <c r="D123" s="1">
        <f>'PR-RAS'!E127</f>
        <v>10337.290000000001</v>
      </c>
      <c r="E123" s="1">
        <v>0</v>
      </c>
      <c r="F123" s="1">
        <v>0</v>
      </c>
      <c r="G123" s="2">
        <f t="shared" si="0"/>
        <v>3866.5850399999999</v>
      </c>
      <c r="H123" s="2">
        <f t="shared" si="1"/>
        <v>0.55000000000109139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1459</v>
      </c>
      <c r="D124" s="1">
        <f>'PR-RAS'!E128</f>
        <v>2349</v>
      </c>
      <c r="E124" s="1">
        <v>0</v>
      </c>
      <c r="F124" s="1">
        <v>0</v>
      </c>
      <c r="G124" s="2">
        <f t="shared" si="0"/>
        <v>757.31100000000004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1459</v>
      </c>
      <c r="D125" s="1">
        <f>'PR-RAS'!E129</f>
        <v>2349</v>
      </c>
      <c r="E125" s="1">
        <v>0</v>
      </c>
      <c r="F125" s="1">
        <v>0</v>
      </c>
      <c r="G125" s="2">
        <f t="shared" si="0"/>
        <v>763.46799999999996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268972.32</v>
      </c>
      <c r="D129" s="1">
        <f>'PR-RAS'!E133</f>
        <v>412200.03</v>
      </c>
      <c r="E129" s="1">
        <v>0</v>
      </c>
      <c r="F129" s="1">
        <v>0</v>
      </c>
      <c r="G129" s="2">
        <f t="shared" si="0"/>
        <v>139951.66464000003</v>
      </c>
      <c r="H129" s="2">
        <f t="shared" si="1"/>
        <v>0.3500000000349246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268972.32</v>
      </c>
      <c r="D130" s="1">
        <f>'PR-RAS'!E134</f>
        <v>412200.03</v>
      </c>
      <c r="E130" s="1">
        <v>0</v>
      </c>
      <c r="F130" s="1">
        <v>0</v>
      </c>
      <c r="G130" s="2">
        <f t="shared" si="0"/>
        <v>141045.03702000002</v>
      </c>
      <c r="H130" s="2">
        <f t="shared" si="1"/>
        <v>0.3500000000349246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254037.38</v>
      </c>
      <c r="D131" s="1">
        <f>'PR-RAS'!E135</f>
        <v>409895.32</v>
      </c>
      <c r="E131" s="1">
        <v>0</v>
      </c>
      <c r="F131" s="1">
        <v>0</v>
      </c>
      <c r="G131" s="2">
        <f t="shared" si="0"/>
        <v>139597.64260000002</v>
      </c>
      <c r="H131" s="2">
        <f t="shared" si="1"/>
        <v>0.70000000001164153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14934.94</v>
      </c>
      <c r="D132" s="1">
        <f>'PR-RAS'!E136</f>
        <v>2304.71</v>
      </c>
      <c r="E132" s="1">
        <v>0</v>
      </c>
      <c r="F132" s="1">
        <v>0</v>
      </c>
      <c r="G132" s="2">
        <f t="shared" si="0"/>
        <v>2560.3111600000002</v>
      </c>
      <c r="H132" s="2">
        <f t="shared" si="1"/>
        <v>0.3499999999994543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1274175.71</v>
      </c>
      <c r="D147" s="1">
        <f>'PR-RAS'!E151</f>
        <v>1714327.3</v>
      </c>
      <c r="E147" s="1">
        <v>0</v>
      </c>
      <c r="F147" s="1">
        <v>0</v>
      </c>
      <c r="G147" s="2">
        <f t="shared" si="0"/>
        <v>686613.22525999998</v>
      </c>
      <c r="H147" s="2">
        <f t="shared" si="1"/>
        <v>0.59000000008381903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1000406.9900000001</v>
      </c>
      <c r="D148" s="1">
        <f>'PR-RAS'!E152</f>
        <v>1353278.46</v>
      </c>
      <c r="E148" s="1">
        <v>0</v>
      </c>
      <c r="F148" s="1">
        <v>0</v>
      </c>
      <c r="G148" s="2">
        <f t="shared" si="0"/>
        <v>544923.69476999994</v>
      </c>
      <c r="H148" s="2">
        <f t="shared" si="1"/>
        <v>0.469999999855645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833719.4</v>
      </c>
      <c r="D149" s="1">
        <f>'PR-RAS'!E153</f>
        <v>1144501.53</v>
      </c>
      <c r="E149" s="1">
        <v>0</v>
      </c>
      <c r="F149" s="1">
        <v>0</v>
      </c>
      <c r="G149" s="2">
        <f t="shared" si="0"/>
        <v>462162.92407999997</v>
      </c>
      <c r="H149" s="2">
        <f t="shared" si="1"/>
        <v>0.86999999999534339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818127.77</v>
      </c>
      <c r="D150" s="1">
        <f>'PR-RAS'!E154</f>
        <v>1137638.04</v>
      </c>
      <c r="E150" s="1">
        <v>0</v>
      </c>
      <c r="F150" s="1">
        <v>0</v>
      </c>
      <c r="G150" s="2">
        <f t="shared" si="0"/>
        <v>460917.17365000001</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11295</v>
      </c>
      <c r="D152" s="1">
        <f>'PR-RAS'!E156</f>
        <v>5663.48</v>
      </c>
      <c r="E152" s="1">
        <v>0</v>
      </c>
      <c r="F152" s="1">
        <v>0</v>
      </c>
      <c r="G152" s="2">
        <f t="shared" si="0"/>
        <v>3415.9159599999998</v>
      </c>
      <c r="H152" s="2">
        <f t="shared" si="1"/>
        <v>0.47999999999956344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4296.63</v>
      </c>
      <c r="D153" s="1">
        <f>'PR-RAS'!E157</f>
        <v>1200.01</v>
      </c>
      <c r="E153" s="1">
        <v>0</v>
      </c>
      <c r="F153" s="1">
        <v>0</v>
      </c>
      <c r="G153" s="2">
        <f t="shared" si="0"/>
        <v>1017.8907999999999</v>
      </c>
      <c r="H153" s="2">
        <f t="shared" si="1"/>
        <v>0.37999999999988177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30479.66</v>
      </c>
      <c r="D154" s="1">
        <f>'PR-RAS'!E158</f>
        <v>28619.63</v>
      </c>
      <c r="E154" s="1">
        <v>0</v>
      </c>
      <c r="F154" s="1">
        <v>0</v>
      </c>
      <c r="G154" s="2">
        <f t="shared" si="0"/>
        <v>13420.99476</v>
      </c>
      <c r="H154" s="2">
        <f t="shared" si="1"/>
        <v>0.70999999999912689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136207.93000000002</v>
      </c>
      <c r="D155" s="1">
        <f>'PR-RAS'!E159</f>
        <v>180157.30000000002</v>
      </c>
      <c r="E155" s="1">
        <v>0</v>
      </c>
      <c r="F155" s="1">
        <v>0</v>
      </c>
      <c r="G155" s="2">
        <f t="shared" si="0"/>
        <v>76464.469620000003</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136068.76</v>
      </c>
      <c r="D157" s="1">
        <f>'PR-RAS'!E161</f>
        <v>180126.79</v>
      </c>
      <c r="E157" s="1">
        <v>0</v>
      </c>
      <c r="F157" s="1">
        <v>0</v>
      </c>
      <c r="G157" s="2">
        <f t="shared" si="0"/>
        <v>77426.285040000002</v>
      </c>
      <c r="H157" s="2">
        <f t="shared" si="1"/>
        <v>0.4499999999825377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139.16999999999999</v>
      </c>
      <c r="D158" s="1">
        <f>'PR-RAS'!E162</f>
        <v>30.51</v>
      </c>
      <c r="E158" s="1">
        <v>0</v>
      </c>
      <c r="F158" s="1">
        <v>0</v>
      </c>
      <c r="G158" s="2">
        <f t="shared" si="0"/>
        <v>31.429829999999999</v>
      </c>
      <c r="H158" s="2">
        <f t="shared" si="1"/>
        <v>0.65999999999998593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237401.16999999998</v>
      </c>
      <c r="D159" s="1">
        <f>'PR-RAS'!E163</f>
        <v>322957.06</v>
      </c>
      <c r="E159" s="1">
        <v>0</v>
      </c>
      <c r="F159" s="1">
        <v>0</v>
      </c>
      <c r="G159" s="2">
        <f t="shared" si="0"/>
        <v>139563.81582000002</v>
      </c>
      <c r="H159" s="2">
        <f t="shared" si="1"/>
        <v>0.22999999998137355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21343.82</v>
      </c>
      <c r="D160" s="1">
        <f>'PR-RAS'!E164</f>
        <v>30683.86</v>
      </c>
      <c r="E160" s="1">
        <v>0</v>
      </c>
      <c r="F160" s="1">
        <v>0</v>
      </c>
      <c r="G160" s="2">
        <f t="shared" si="0"/>
        <v>13151.134860000002</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2785.73</v>
      </c>
      <c r="D161" s="1">
        <f>'PR-RAS'!E165</f>
        <v>5243.8</v>
      </c>
      <c r="E161" s="1">
        <v>0</v>
      </c>
      <c r="F161" s="1">
        <v>0</v>
      </c>
      <c r="G161" s="2">
        <f t="shared" si="0"/>
        <v>2123.7328000000002</v>
      </c>
      <c r="H161" s="2">
        <f t="shared" si="1"/>
        <v>0.46999999999979991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15794.84</v>
      </c>
      <c r="D162" s="1">
        <f>'PR-RAS'!E166</f>
        <v>21752.560000000001</v>
      </c>
      <c r="E162" s="1">
        <v>0</v>
      </c>
      <c r="F162" s="1">
        <v>0</v>
      </c>
      <c r="G162" s="2">
        <f t="shared" si="0"/>
        <v>9547.2935600000019</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2763.25</v>
      </c>
      <c r="D163" s="1">
        <f>'PR-RAS'!E167</f>
        <v>3687.5</v>
      </c>
      <c r="E163" s="1">
        <v>0</v>
      </c>
      <c r="F163" s="1">
        <v>0</v>
      </c>
      <c r="G163" s="2">
        <f t="shared" si="0"/>
        <v>1642.3965000000001</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136740.68</v>
      </c>
      <c r="D165" s="1">
        <f>'PR-RAS'!E169</f>
        <v>160184.51999999999</v>
      </c>
      <c r="E165" s="1">
        <v>0</v>
      </c>
      <c r="F165" s="1">
        <v>0</v>
      </c>
      <c r="G165" s="2">
        <f t="shared" si="0"/>
        <v>74965.994080000004</v>
      </c>
      <c r="H165" s="2">
        <f t="shared" si="1"/>
        <v>0.8000000000174623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15053.79</v>
      </c>
      <c r="D166" s="1">
        <f>'PR-RAS'!E170</f>
        <v>20913.77</v>
      </c>
      <c r="E166" s="1">
        <v>0</v>
      </c>
      <c r="F166" s="1">
        <v>0</v>
      </c>
      <c r="G166" s="2">
        <f t="shared" si="0"/>
        <v>9385.4194500000012</v>
      </c>
      <c r="H166" s="2">
        <f t="shared" si="1"/>
        <v>0.43999999999869033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86015.99</v>
      </c>
      <c r="D167" s="1">
        <f>'PR-RAS'!E171</f>
        <v>99711.77</v>
      </c>
      <c r="E167" s="1">
        <v>0</v>
      </c>
      <c r="F167" s="1">
        <v>0</v>
      </c>
      <c r="G167" s="2">
        <f t="shared" si="0"/>
        <v>47382.961980000007</v>
      </c>
      <c r="H167" s="2">
        <f t="shared" si="1"/>
        <v>0.23999999999068677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34397.71</v>
      </c>
      <c r="D168" s="1">
        <f>'PR-RAS'!E172</f>
        <v>36890.74</v>
      </c>
      <c r="E168" s="1">
        <v>0</v>
      </c>
      <c r="F168" s="1">
        <v>0</v>
      </c>
      <c r="G168" s="2">
        <f t="shared" si="0"/>
        <v>18065.924730000002</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1262.49</v>
      </c>
      <c r="D169" s="1">
        <f>'PR-RAS'!E173</f>
        <v>2323</v>
      </c>
      <c r="E169" s="1">
        <v>0</v>
      </c>
      <c r="F169" s="1">
        <v>0</v>
      </c>
      <c r="G169" s="2">
        <f t="shared" si="0"/>
        <v>992.62632000000008</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292.24</v>
      </c>
      <c r="E170" s="1">
        <v>0</v>
      </c>
      <c r="F170" s="1">
        <v>0</v>
      </c>
      <c r="G170" s="2">
        <f t="shared" si="0"/>
        <v>98.777120000000011</v>
      </c>
      <c r="H170" s="2">
        <f t="shared" si="1"/>
        <v>0.24000000000000909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v>
      </c>
      <c r="D172" s="1">
        <f>'PR-RAS'!E176</f>
        <v>53</v>
      </c>
      <c r="E172" s="1">
        <v>0</v>
      </c>
      <c r="F172" s="1">
        <v>0</v>
      </c>
      <c r="G172" s="2">
        <f t="shared" si="0"/>
        <v>19.955700000000004</v>
      </c>
      <c r="H172" s="2">
        <f t="shared" si="1"/>
        <v>0.30000000000000071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68218.26999999999</v>
      </c>
      <c r="D173" s="1">
        <f>'PR-RAS'!E177</f>
        <v>118607.01000000002</v>
      </c>
      <c r="E173" s="1">
        <v>0</v>
      </c>
      <c r="F173" s="1">
        <v>0</v>
      </c>
      <c r="G173" s="2">
        <f t="shared" si="0"/>
        <v>52534.353880000002</v>
      </c>
      <c r="H173" s="2">
        <f t="shared" si="1"/>
        <v>0.28000000001338776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4608.1499999999996</v>
      </c>
      <c r="D174" s="1">
        <f>'PR-RAS'!E178</f>
        <v>4363.51</v>
      </c>
      <c r="E174" s="1">
        <v>0</v>
      </c>
      <c r="F174" s="1">
        <v>0</v>
      </c>
      <c r="G174" s="2">
        <f t="shared" si="0"/>
        <v>2306.98441</v>
      </c>
      <c r="H174" s="2">
        <f t="shared" si="1"/>
        <v>0.63999999999941792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8184.42</v>
      </c>
      <c r="D175" s="1">
        <f>'PR-RAS'!E179</f>
        <v>57587.74</v>
      </c>
      <c r="E175" s="1">
        <v>0</v>
      </c>
      <c r="F175" s="1">
        <v>0</v>
      </c>
      <c r="G175" s="2">
        <f t="shared" si="0"/>
        <v>21464.622599999999</v>
      </c>
      <c r="H175" s="2">
        <f t="shared" si="1"/>
        <v>0.68000000000211003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493.77</v>
      </c>
      <c r="D176" s="1">
        <f>'PR-RAS'!E180</f>
        <v>1265</v>
      </c>
      <c r="E176" s="1">
        <v>0</v>
      </c>
      <c r="F176" s="1">
        <v>0</v>
      </c>
      <c r="G176" s="2">
        <f t="shared" si="0"/>
        <v>529.15974999999992</v>
      </c>
      <c r="H176" s="2">
        <f t="shared" si="1"/>
        <v>0.23000000000001819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11432.52</v>
      </c>
      <c r="D177" s="1">
        <f>'PR-RAS'!E181</f>
        <v>11174.04</v>
      </c>
      <c r="E177" s="1">
        <v>0</v>
      </c>
      <c r="F177" s="1">
        <v>0</v>
      </c>
      <c r="G177" s="2">
        <f t="shared" si="0"/>
        <v>5945.3856000000005</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2705.74</v>
      </c>
      <c r="D178" s="1">
        <f>'PR-RAS'!E182</f>
        <v>2962.46</v>
      </c>
      <c r="E178" s="1">
        <v>0</v>
      </c>
      <c r="F178" s="1">
        <v>0</v>
      </c>
      <c r="G178" s="2">
        <f t="shared" si="0"/>
        <v>1527.62682</v>
      </c>
      <c r="H178" s="2">
        <f t="shared" si="1"/>
        <v>0.72000000000025466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3666.18</v>
      </c>
      <c r="D179" s="1">
        <f>'PR-RAS'!E183</f>
        <v>3280.96</v>
      </c>
      <c r="E179" s="1">
        <v>0</v>
      </c>
      <c r="F179" s="1">
        <v>0</v>
      </c>
      <c r="G179" s="2">
        <f t="shared" si="0"/>
        <v>1820.6017999999999</v>
      </c>
      <c r="H179" s="2">
        <f t="shared" si="1"/>
        <v>0.21999999999979991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31906.73</v>
      </c>
      <c r="D180" s="1">
        <f>'PR-RAS'!E184</f>
        <v>26729.98</v>
      </c>
      <c r="E180" s="1">
        <v>0</v>
      </c>
      <c r="F180" s="1">
        <v>0</v>
      </c>
      <c r="G180" s="2">
        <f t="shared" si="0"/>
        <v>15280.63751</v>
      </c>
      <c r="H180" s="2">
        <f t="shared" si="1"/>
        <v>0.29000000000087311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3357.83</v>
      </c>
      <c r="D181" s="1">
        <f>'PR-RAS'!E185</f>
        <v>3901.83</v>
      </c>
      <c r="E181" s="1">
        <v>0</v>
      </c>
      <c r="F181" s="1">
        <v>0</v>
      </c>
      <c r="G181" s="2">
        <f t="shared" si="0"/>
        <v>2009.0681999999999</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1862.93</v>
      </c>
      <c r="D182" s="1">
        <f>'PR-RAS'!E186</f>
        <v>7341.49</v>
      </c>
      <c r="E182" s="1">
        <v>0</v>
      </c>
      <c r="F182" s="1">
        <v>0</v>
      </c>
      <c r="G182" s="2">
        <f t="shared" si="0"/>
        <v>2994.80971</v>
      </c>
      <c r="H182" s="2">
        <f t="shared" si="1"/>
        <v>0.55999999999971806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11098.400000000001</v>
      </c>
      <c r="D184" s="1">
        <f>'PR-RAS'!E188</f>
        <v>13481.67</v>
      </c>
      <c r="E184" s="1">
        <v>0</v>
      </c>
      <c r="F184" s="1">
        <v>0</v>
      </c>
      <c r="G184" s="2">
        <f t="shared" si="0"/>
        <v>6965.298420000001</v>
      </c>
      <c r="H184" s="2">
        <f t="shared" si="1"/>
        <v>0.73000000000138243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3630.87</v>
      </c>
      <c r="D185" s="1">
        <f>'PR-RAS'!E189</f>
        <v>2126.89</v>
      </c>
      <c r="E185" s="1">
        <v>0</v>
      </c>
      <c r="F185" s="1">
        <v>0</v>
      </c>
      <c r="G185" s="2">
        <f t="shared" si="0"/>
        <v>1450.7755999999999</v>
      </c>
      <c r="H185" s="2">
        <f t="shared" si="1"/>
        <v>0.24000000000023647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389</v>
      </c>
      <c r="D187" s="1">
        <f>'PR-RAS'!E191</f>
        <v>1201.55</v>
      </c>
      <c r="E187" s="1">
        <v>0</v>
      </c>
      <c r="F187" s="1">
        <v>0</v>
      </c>
      <c r="G187" s="2">
        <f t="shared" si="0"/>
        <v>519.3306</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525.23</v>
      </c>
      <c r="D188" s="1">
        <f>'PR-RAS'!E192</f>
        <v>3210.22</v>
      </c>
      <c r="E188" s="1">
        <v>0</v>
      </c>
      <c r="F188" s="1">
        <v>0</v>
      </c>
      <c r="G188" s="2">
        <f t="shared" si="0"/>
        <v>1298.8402900000001</v>
      </c>
      <c r="H188" s="2">
        <f t="shared" si="1"/>
        <v>0.4499999999998181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6208.27</v>
      </c>
      <c r="D189" s="1">
        <f>'PR-RAS'!E193</f>
        <v>5130.32</v>
      </c>
      <c r="E189" s="1">
        <v>0</v>
      </c>
      <c r="F189" s="1">
        <v>0</v>
      </c>
      <c r="G189" s="2">
        <f t="shared" si="0"/>
        <v>3096.15508</v>
      </c>
      <c r="H189" s="2">
        <f t="shared" si="1"/>
        <v>0.59000000000014552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345.03</v>
      </c>
      <c r="D191" s="1">
        <f>'PR-RAS'!E195</f>
        <v>1812.69</v>
      </c>
      <c r="E191" s="1">
        <v>0</v>
      </c>
      <c r="F191" s="1">
        <v>0</v>
      </c>
      <c r="G191" s="2">
        <f t="shared" si="0"/>
        <v>754.37789999999995</v>
      </c>
      <c r="H191" s="2">
        <f t="shared" si="1"/>
        <v>0.33999999999991815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1603.88</v>
      </c>
      <c r="D192" s="1">
        <f>'PR-RAS'!E196</f>
        <v>1476.06</v>
      </c>
      <c r="E192" s="1">
        <v>0</v>
      </c>
      <c r="F192" s="1">
        <v>0</v>
      </c>
      <c r="G192" s="2">
        <f t="shared" si="0"/>
        <v>870.19600000000003</v>
      </c>
      <c r="H192" s="2">
        <f t="shared" si="1"/>
        <v>0.17999999999983629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1603.88</v>
      </c>
      <c r="D206" s="1">
        <f>'PR-RAS'!E210</f>
        <v>1476.06</v>
      </c>
      <c r="E206" s="1">
        <v>0</v>
      </c>
      <c r="F206" s="1">
        <v>0</v>
      </c>
      <c r="G206" s="2">
        <f t="shared" si="0"/>
        <v>933.9799999999999</v>
      </c>
      <c r="H206" s="2">
        <f t="shared" si="1"/>
        <v>0.17999999999983629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1322.88</v>
      </c>
      <c r="D207" s="1">
        <f>'PR-RAS'!E211</f>
        <v>1336.79</v>
      </c>
      <c r="E207" s="1">
        <v>0</v>
      </c>
      <c r="F207" s="1">
        <v>0</v>
      </c>
      <c r="G207" s="2">
        <f t="shared" si="0"/>
        <v>823.27076</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46.67</v>
      </c>
      <c r="E209" s="1">
        <v>0</v>
      </c>
      <c r="F209" s="1">
        <v>0</v>
      </c>
      <c r="G209" s="2">
        <f t="shared" si="0"/>
        <v>19.414719999999999</v>
      </c>
      <c r="H209" s="2">
        <f t="shared" si="1"/>
        <v>0.32999999999999829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281</v>
      </c>
      <c r="D210" s="1">
        <f>'PR-RAS'!E214</f>
        <v>92.6</v>
      </c>
      <c r="E210" s="1">
        <v>0</v>
      </c>
      <c r="F210" s="1">
        <v>0</v>
      </c>
      <c r="G210" s="2">
        <f t="shared" si="0"/>
        <v>97.4358</v>
      </c>
      <c r="H210" s="2">
        <f t="shared" si="1"/>
        <v>0.40000000000000568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34267.919999999998</v>
      </c>
      <c r="D248" s="1">
        <f>'PR-RAS'!E252</f>
        <v>36615.72</v>
      </c>
      <c r="E248" s="1">
        <v>0</v>
      </c>
      <c r="F248" s="1">
        <v>0</v>
      </c>
      <c r="G248" s="2">
        <f t="shared" si="0"/>
        <v>26552.341919999999</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34267.919999999998</v>
      </c>
      <c r="D255" s="1">
        <f>'PR-RAS'!E259</f>
        <v>36615.72</v>
      </c>
      <c r="E255" s="1">
        <v>0</v>
      </c>
      <c r="F255" s="1">
        <v>0</v>
      </c>
      <c r="G255" s="2">
        <f t="shared" si="0"/>
        <v>27304.837439999999</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8754.89</v>
      </c>
      <c r="D256" s="1">
        <f>'PR-RAS'!E260</f>
        <v>9900.36</v>
      </c>
      <c r="E256" s="1">
        <v>0</v>
      </c>
      <c r="F256" s="1">
        <v>0</v>
      </c>
      <c r="G256" s="2">
        <f t="shared" si="0"/>
        <v>7281.68055</v>
      </c>
      <c r="H256" s="2">
        <f t="shared" si="1"/>
        <v>0.47000000000116415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25513.03</v>
      </c>
      <c r="D257" s="1">
        <f>'PR-RAS'!E261</f>
        <v>26715.360000000001</v>
      </c>
      <c r="E257" s="1">
        <v>0</v>
      </c>
      <c r="F257" s="1">
        <v>0</v>
      </c>
      <c r="G257" s="2">
        <f t="shared" si="0"/>
        <v>20209.600000000002</v>
      </c>
      <c r="H257" s="2">
        <f t="shared" si="1"/>
        <v>0.38999999999941792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495.75</v>
      </c>
      <c r="D259" s="1">
        <f>'PR-RAS'!E263</f>
        <v>0</v>
      </c>
      <c r="E259" s="1">
        <v>0</v>
      </c>
      <c r="F259" s="1">
        <v>0</v>
      </c>
      <c r="G259" s="2">
        <f t="shared" si="0"/>
        <v>127.90350000000001</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495.75</v>
      </c>
      <c r="D260" s="1">
        <f>'PR-RAS'!E264</f>
        <v>0</v>
      </c>
      <c r="E260" s="1">
        <v>0</v>
      </c>
      <c r="F260" s="1">
        <v>0</v>
      </c>
      <c r="G260" s="2">
        <f t="shared" si="0"/>
        <v>128.39924999999999</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472</v>
      </c>
      <c r="D261" s="1">
        <f>'PR-RAS'!E265</f>
        <v>0</v>
      </c>
      <c r="E261" s="1">
        <v>0</v>
      </c>
      <c r="F261" s="1">
        <v>0</v>
      </c>
      <c r="G261" s="2">
        <f t="shared" si="0"/>
        <v>122.72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23.75</v>
      </c>
      <c r="D262" s="1">
        <f>'PR-RAS'!E266</f>
        <v>0</v>
      </c>
      <c r="E262" s="1">
        <v>0</v>
      </c>
      <c r="F262" s="1">
        <v>0</v>
      </c>
      <c r="G262" s="2">
        <f t="shared" si="0"/>
        <v>6.1987500000000004</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1274175.71</v>
      </c>
      <c r="D285" s="1">
        <f>'PR-RAS'!E289</f>
        <v>1714327.3</v>
      </c>
      <c r="E285" s="1">
        <v>0</v>
      </c>
      <c r="F285" s="1">
        <v>0</v>
      </c>
      <c r="G285" s="2">
        <f t="shared" si="8"/>
        <v>1335603.80804</v>
      </c>
      <c r="H285" s="2">
        <f t="shared" si="9"/>
        <v>0.59000000008381903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27198.720000000205</v>
      </c>
      <c r="D286" s="1">
        <f>'PR-RAS'!E290</f>
        <v>66429.399999999907</v>
      </c>
      <c r="E286" s="1">
        <v>0</v>
      </c>
      <c r="F286" s="1">
        <v>0</v>
      </c>
      <c r="G286" s="2">
        <f t="shared" si="8"/>
        <v>45616.393199999999</v>
      </c>
      <c r="H286" s="2">
        <f t="shared" si="9"/>
        <v>0.67999999970197678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17528.07</v>
      </c>
      <c r="D288" s="1">
        <f>'PR-RAS'!E292</f>
        <v>22477.43</v>
      </c>
      <c r="E288" s="1">
        <v>0</v>
      </c>
      <c r="F288" s="1">
        <v>0</v>
      </c>
      <c r="G288" s="2">
        <f t="shared" si="8"/>
        <v>17932.600909999997</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8593.39</v>
      </c>
      <c r="D290" s="1">
        <f>'PR-RAS'!E294</f>
        <v>20899.900000000001</v>
      </c>
      <c r="E290" s="1">
        <v>0</v>
      </c>
      <c r="F290" s="1">
        <v>0</v>
      </c>
      <c r="G290" s="2">
        <f t="shared" si="8"/>
        <v>14563.63191</v>
      </c>
      <c r="H290" s="2">
        <f t="shared" si="9"/>
        <v>0.48999999999796273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917.91</v>
      </c>
      <c r="D291" s="1">
        <f>'PR-RAS'!E295</f>
        <v>3013.1</v>
      </c>
      <c r="E291" s="1">
        <v>0</v>
      </c>
      <c r="F291" s="1">
        <v>0</v>
      </c>
      <c r="G291" s="2">
        <f t="shared" si="8"/>
        <v>2013.7918999999997</v>
      </c>
      <c r="H291" s="2">
        <f t="shared" si="9"/>
        <v>0.18999999999994088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35051.08</v>
      </c>
      <c r="D345" s="1">
        <f>'PR-RAS'!E350</f>
        <v>23989.89</v>
      </c>
      <c r="E345" s="1">
        <v>0</v>
      </c>
      <c r="F345" s="1">
        <v>0</v>
      </c>
      <c r="G345" s="2">
        <f t="shared" si="8"/>
        <v>28562.615839999999</v>
      </c>
      <c r="H345" s="2">
        <f t="shared" si="9"/>
        <v>0.19000000000232831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35051.08</v>
      </c>
      <c r="D358" s="1">
        <f>'PR-RAS'!E363</f>
        <v>23989.89</v>
      </c>
      <c r="E358" s="1">
        <v>0</v>
      </c>
      <c r="F358" s="1">
        <v>0</v>
      </c>
      <c r="G358" s="2">
        <f t="shared" si="8"/>
        <v>29642.017019999999</v>
      </c>
      <c r="H358" s="2">
        <f t="shared" si="9"/>
        <v>0.19000000000232831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14492.5</v>
      </c>
      <c r="D364" s="1">
        <f>'PR-RAS'!E369</f>
        <v>400</v>
      </c>
      <c r="E364" s="1">
        <v>0</v>
      </c>
      <c r="F364" s="1">
        <v>0</v>
      </c>
      <c r="G364" s="2">
        <f t="shared" si="8"/>
        <v>5551.1774999999998</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14492.5</v>
      </c>
      <c r="D365" s="1">
        <f>'PR-RAS'!E370</f>
        <v>400</v>
      </c>
      <c r="E365" s="1">
        <v>0</v>
      </c>
      <c r="F365" s="1">
        <v>0</v>
      </c>
      <c r="G365" s="2">
        <f t="shared" si="8"/>
        <v>5566.47</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20558.580000000002</v>
      </c>
      <c r="D378" s="1">
        <f>'PR-RAS'!E383</f>
        <v>23589.89</v>
      </c>
      <c r="E378" s="1">
        <v>0</v>
      </c>
      <c r="F378" s="1">
        <v>0</v>
      </c>
      <c r="G378" s="2">
        <f t="shared" si="8"/>
        <v>25537.361720000001</v>
      </c>
      <c r="H378" s="2">
        <f t="shared" si="9"/>
        <v>0.52999999999883585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20558.580000000002</v>
      </c>
      <c r="D379" s="1">
        <f>'PR-RAS'!E384</f>
        <v>23589.89</v>
      </c>
      <c r="E379" s="1">
        <v>0</v>
      </c>
      <c r="F379" s="1">
        <v>0</v>
      </c>
      <c r="G379" s="2">
        <f t="shared" si="8"/>
        <v>25605.10008</v>
      </c>
      <c r="H379" s="2">
        <f t="shared" si="9"/>
        <v>0.52999999999883585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35051.08</v>
      </c>
      <c r="D403" s="1">
        <f>'PR-RAS'!E408</f>
        <v>23989.89</v>
      </c>
      <c r="E403" s="1">
        <v>0</v>
      </c>
      <c r="F403" s="1">
        <v>0</v>
      </c>
      <c r="G403" s="2">
        <f t="shared" si="8"/>
        <v>33378.405720000002</v>
      </c>
      <c r="H403" s="2">
        <f t="shared" si="9"/>
        <v>0.19000000000232831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3893.61</v>
      </c>
      <c r="D405" s="1">
        <f>'PR-RAS'!E410</f>
        <v>16695.330000000002</v>
      </c>
      <c r="E405" s="1">
        <v>0</v>
      </c>
      <c r="F405" s="1">
        <v>0</v>
      </c>
      <c r="G405" s="2">
        <f t="shared" si="8"/>
        <v>15062.845080000003</v>
      </c>
      <c r="H405" s="2">
        <f t="shared" si="9"/>
        <v>0.7200000000016189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1301374.4300000002</v>
      </c>
      <c r="D407" s="1">
        <f>'PR-RAS'!E412</f>
        <v>1780756.7</v>
      </c>
      <c r="E407" s="1">
        <v>0</v>
      </c>
      <c r="F407" s="1">
        <v>0</v>
      </c>
      <c r="G407" s="2">
        <f t="shared" si="8"/>
        <v>1974332.4589800001</v>
      </c>
      <c r="H407" s="2">
        <f t="shared" si="9"/>
        <v>0.73000000021420419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1309226.79</v>
      </c>
      <c r="D408" s="1">
        <f>'PR-RAS'!E413</f>
        <v>1738317.19</v>
      </c>
      <c r="E408" s="1">
        <v>0</v>
      </c>
      <c r="F408" s="1">
        <v>0</v>
      </c>
      <c r="G408" s="2">
        <f t="shared" si="8"/>
        <v>1947845.4961899999</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42439.510000000009</v>
      </c>
      <c r="E409" s="1">
        <v>0</v>
      </c>
      <c r="F409" s="1">
        <v>0</v>
      </c>
      <c r="G409" s="2">
        <f t="shared" si="8"/>
        <v>34630.640160000003</v>
      </c>
      <c r="H409" s="2">
        <f t="shared" si="9"/>
        <v>0.48999999999068677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7852.3599999998696</v>
      </c>
      <c r="D410" s="1">
        <f>'PR-RAS'!E415</f>
        <v>0</v>
      </c>
      <c r="E410" s="1">
        <v>0</v>
      </c>
      <c r="F410" s="1">
        <v>0</v>
      </c>
      <c r="G410" s="2">
        <f t="shared" si="8"/>
        <v>3211.6152399999464</v>
      </c>
      <c r="H410" s="2">
        <f t="shared" si="9"/>
        <v>0.35999999986961484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13634.46</v>
      </c>
      <c r="D411" s="1">
        <f>'PR-RAS'!E416</f>
        <v>5782.0999999999985</v>
      </c>
      <c r="E411" s="1">
        <v>0</v>
      </c>
      <c r="F411" s="1">
        <v>0</v>
      </c>
      <c r="G411" s="2">
        <f t="shared" si="8"/>
        <v>10331.450599999998</v>
      </c>
      <c r="H411" s="2">
        <f t="shared" si="9"/>
        <v>0.55999999999767169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8593.39</v>
      </c>
      <c r="D413" s="1">
        <f>'PR-RAS'!E418</f>
        <v>20899.900000000001</v>
      </c>
      <c r="E413" s="1">
        <v>0</v>
      </c>
      <c r="F413" s="1">
        <v>0</v>
      </c>
      <c r="G413" s="2">
        <f t="shared" si="8"/>
        <v>20761.994279999999</v>
      </c>
      <c r="H413" s="2">
        <f t="shared" si="9"/>
        <v>0.48999999999796273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1301374.4300000002</v>
      </c>
      <c r="D633" s="1">
        <f>'PR-RAS'!E639</f>
        <v>1780756.7</v>
      </c>
      <c r="E633" s="1">
        <v>0</v>
      </c>
      <c r="F633" s="1">
        <v>0</v>
      </c>
      <c r="G633" s="2">
        <f t="shared" si="10"/>
        <v>3073345.1085600001</v>
      </c>
      <c r="H633" s="2">
        <f t="shared" si="11"/>
        <v>0.73000000021420419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1309226.79</v>
      </c>
      <c r="D634" s="1">
        <f>'PR-RAS'!E640</f>
        <v>1738317.19</v>
      </c>
      <c r="E634" s="1">
        <v>0</v>
      </c>
      <c r="F634" s="1">
        <v>0</v>
      </c>
      <c r="G634" s="2">
        <f t="shared" si="10"/>
        <v>3029450.1206100001</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42439.510000000009</v>
      </c>
      <c r="E635" s="1">
        <v>0</v>
      </c>
      <c r="F635" s="1">
        <v>0</v>
      </c>
      <c r="G635" s="2">
        <f t="shared" si="10"/>
        <v>53813.298680000014</v>
      </c>
      <c r="H635" s="2">
        <f t="shared" si="11"/>
        <v>0.48999999999068677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7852.3599999998696</v>
      </c>
      <c r="D636" s="1">
        <f>'PR-RAS'!E642</f>
        <v>0</v>
      </c>
      <c r="E636" s="1">
        <v>0</v>
      </c>
      <c r="F636" s="1">
        <v>0</v>
      </c>
      <c r="G636" s="2">
        <f t="shared" si="10"/>
        <v>4986.2485999999171</v>
      </c>
      <c r="H636" s="2">
        <f t="shared" si="11"/>
        <v>0.35999999986961484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13634.46</v>
      </c>
      <c r="D637" s="1">
        <f>'PR-RAS'!E643</f>
        <v>5782.0999999999985</v>
      </c>
      <c r="E637" s="1">
        <v>0</v>
      </c>
      <c r="F637" s="1">
        <v>0</v>
      </c>
      <c r="G637" s="2">
        <f t="shared" si="10"/>
        <v>16026.347759999999</v>
      </c>
      <c r="H637" s="2">
        <f t="shared" si="11"/>
        <v>0.55999999999767169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5782.1000000001295</v>
      </c>
      <c r="D639" s="1">
        <f>'PR-RAS'!E645</f>
        <v>48221.610000000008</v>
      </c>
      <c r="E639" s="1">
        <v>0</v>
      </c>
      <c r="F639" s="1">
        <v>0</v>
      </c>
      <c r="G639" s="2">
        <f t="shared" si="10"/>
        <v>65219.754160000099</v>
      </c>
      <c r="H639" s="2">
        <f t="shared" si="11"/>
        <v>0.49000000012165401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100033.55</v>
      </c>
      <c r="D641" s="1">
        <f>'PR-RAS'!E647</f>
        <v>111512.62</v>
      </c>
      <c r="E641" s="1">
        <v>0</v>
      </c>
      <c r="F641" s="1">
        <v>0</v>
      </c>
      <c r="G641" s="2">
        <f t="shared" si="10"/>
        <v>206757.6256</v>
      </c>
      <c r="H641" s="2">
        <f t="shared" si="11"/>
        <v>0.83000000000174623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37166.47</v>
      </c>
      <c r="D642" s="1">
        <f>'PR-RAS'!E649</f>
        <v>68426.42</v>
      </c>
      <c r="E642" s="1">
        <v>0</v>
      </c>
      <c r="F642" s="1">
        <v>0</v>
      </c>
      <c r="G642" s="2">
        <f t="shared" si="10"/>
        <v>111546.37771</v>
      </c>
      <c r="H642" s="2">
        <f t="shared" si="11"/>
        <v>0.88999999999941792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467276.91</v>
      </c>
      <c r="D643" s="1">
        <f>'PR-RAS'!E650</f>
        <v>590587.21</v>
      </c>
      <c r="E643" s="1">
        <v>0</v>
      </c>
      <c r="F643" s="1">
        <v>0</v>
      </c>
      <c r="G643" s="2">
        <f t="shared" si="10"/>
        <v>1058305.7538599998</v>
      </c>
      <c r="H643" s="2">
        <f t="shared" si="11"/>
        <v>0.29999999998835847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436016.96</v>
      </c>
      <c r="D644" s="1">
        <f>'PR-RAS'!E651</f>
        <v>565743.5</v>
      </c>
      <c r="E644" s="1">
        <v>0</v>
      </c>
      <c r="F644" s="1">
        <v>0</v>
      </c>
      <c r="G644" s="2">
        <f t="shared" si="10"/>
        <v>1007905.04628</v>
      </c>
      <c r="H644" s="2">
        <f t="shared" si="11"/>
        <v>0.53999999997904524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68426.419999999984</v>
      </c>
      <c r="D645" s="1">
        <f>'PR-RAS'!E652</f>
        <v>93270.13</v>
      </c>
      <c r="E645" s="1">
        <v>0</v>
      </c>
      <c r="F645" s="1">
        <v>0</v>
      </c>
      <c r="G645" s="2">
        <f t="shared" si="10"/>
        <v>164198.54191999999</v>
      </c>
      <c r="H645" s="2">
        <f t="shared" si="11"/>
        <v>0.54999999998835847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49</v>
      </c>
      <c r="E647" s="1">
        <v>0</v>
      </c>
      <c r="F647" s="1">
        <v>0</v>
      </c>
      <c r="G647" s="2">
        <f t="shared" si="10"/>
        <v>94.962000000000003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81594.820000000007</v>
      </c>
      <c r="E668" s="1">
        <v>0</v>
      </c>
      <c r="F668" s="1">
        <v>0</v>
      </c>
      <c r="G668" s="2">
        <f t="shared" si="10"/>
        <v>108847.48988000001</v>
      </c>
      <c r="H668" s="2">
        <f t="shared" si="11"/>
        <v>0.17999999999301508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967632.71</v>
      </c>
      <c r="D669" s="1">
        <f>'PR-RAS'!E676</f>
        <v>1203248.97</v>
      </c>
      <c r="E669" s="1">
        <v>0</v>
      </c>
      <c r="F669" s="1">
        <v>0</v>
      </c>
      <c r="G669" s="2">
        <f t="shared" si="10"/>
        <v>2253919.2741999999</v>
      </c>
      <c r="H669" s="2">
        <f t="shared" si="11"/>
        <v>0.32000000006519258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3420.81</v>
      </c>
      <c r="D670" s="1">
        <f>'PR-RAS'!E677</f>
        <v>21929.13</v>
      </c>
      <c r="E670" s="1">
        <v>0</v>
      </c>
      <c r="F670" s="1">
        <v>0</v>
      </c>
      <c r="G670" s="2">
        <f t="shared" si="10"/>
        <v>31629.697830000001</v>
      </c>
      <c r="H670" s="2">
        <f t="shared" si="11"/>
        <v>0.3200000000010732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38235.160000000003</v>
      </c>
      <c r="E703" s="1">
        <v>0</v>
      </c>
      <c r="F703" s="1">
        <v>0</v>
      </c>
      <c r="G703" s="2">
        <f t="shared" si="10"/>
        <v>53682.164640000003</v>
      </c>
      <c r="H703" s="2">
        <f t="shared" si="11"/>
        <v>0.16000000000349246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7725.78</v>
      </c>
      <c r="D709" s="1">
        <f>'PR-RAS'!E716</f>
        <v>0</v>
      </c>
      <c r="E709" s="1">
        <v>0</v>
      </c>
      <c r="F709" s="1">
        <v>0</v>
      </c>
      <c r="G709" s="2">
        <f t="shared" si="10"/>
        <v>5469.8522399999993</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1880.38</v>
      </c>
      <c r="D710" s="1">
        <f>'PR-RAS'!E717</f>
        <v>441.44</v>
      </c>
      <c r="E710" s="1">
        <v>0</v>
      </c>
      <c r="F710" s="1">
        <v>0</v>
      </c>
      <c r="G710" s="2">
        <f t="shared" si="10"/>
        <v>1959.1513400000001</v>
      </c>
      <c r="H710" s="2">
        <f t="shared" si="11"/>
        <v>0.82000000000010687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15794.84</v>
      </c>
      <c r="D711" s="1">
        <f>'PR-RAS'!E718</f>
        <v>21752.560000000001</v>
      </c>
      <c r="E711" s="1">
        <v>0</v>
      </c>
      <c r="F711" s="1">
        <v>0</v>
      </c>
      <c r="G711" s="2">
        <f t="shared" si="10"/>
        <v>42102.971600000004</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3113.73</v>
      </c>
      <c r="D713" s="1">
        <f>'PR-RAS'!E720</f>
        <v>2912.66</v>
      </c>
      <c r="E713" s="1">
        <v>0</v>
      </c>
      <c r="F713" s="1">
        <v>0</v>
      </c>
      <c r="G713" s="2">
        <f t="shared" si="10"/>
        <v>6364.6035999999995</v>
      </c>
      <c r="H713" s="2">
        <f t="shared" si="11"/>
        <v>0.61000000000012733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125</v>
      </c>
      <c r="E714" s="1">
        <v>0</v>
      </c>
      <c r="F714" s="1">
        <v>0</v>
      </c>
      <c r="G714" s="2">
        <f t="shared" si="10"/>
        <v>178.25</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23405.83</v>
      </c>
      <c r="D715" s="1">
        <f>'PR-RAS'!E722</f>
        <v>18367.21</v>
      </c>
      <c r="E715" s="1">
        <v>0</v>
      </c>
      <c r="F715" s="1">
        <v>0</v>
      </c>
      <c r="G715" s="2">
        <f t="shared" si="10"/>
        <v>42940.138500000001</v>
      </c>
      <c r="H715" s="2">
        <f t="shared" si="11"/>
        <v>0.37999999999738066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8223.39</v>
      </c>
      <c r="D716" s="1">
        <f>'PR-RAS'!E723</f>
        <v>5847.49</v>
      </c>
      <c r="E716" s="1">
        <v>0</v>
      </c>
      <c r="F716" s="1">
        <v>0</v>
      </c>
      <c r="G716" s="2">
        <f t="shared" si="10"/>
        <v>14241.634549999999</v>
      </c>
      <c r="H716" s="2">
        <f t="shared" si="11"/>
        <v>0.87999999999919964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3630.87</v>
      </c>
      <c r="D718" s="1">
        <f>'PR-RAS'!E725</f>
        <v>2126.89</v>
      </c>
      <c r="E718" s="1">
        <v>0</v>
      </c>
      <c r="F718" s="1">
        <v>0</v>
      </c>
      <c r="G718" s="2">
        <f t="shared" si="10"/>
        <v>5653.2940499999995</v>
      </c>
      <c r="H718" s="2">
        <f t="shared" si="11"/>
        <v>0.24000000000023647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800</v>
      </c>
      <c r="D815" s="1">
        <f>'PR-RAS'!E822</f>
        <v>2410</v>
      </c>
      <c r="E815" s="1">
        <v>0</v>
      </c>
      <c r="F815" s="1">
        <v>0</v>
      </c>
      <c r="G815" s="2">
        <f t="shared" si="18"/>
        <v>4574.6799999999994</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7954.89</v>
      </c>
      <c r="D816" s="1">
        <f>'PR-RAS'!E823</f>
        <v>7490.36</v>
      </c>
      <c r="E816" s="1">
        <v>0</v>
      </c>
      <c r="F816" s="1">
        <v>0</v>
      </c>
      <c r="G816" s="2">
        <f t="shared" si="18"/>
        <v>18692.522150000001</v>
      </c>
      <c r="H816" s="2">
        <f t="shared" si="19"/>
        <v>0.46999999999934516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25513.03</v>
      </c>
      <c r="D821" s="1">
        <f>'PR-RAS'!E828</f>
        <v>26715.360000000001</v>
      </c>
      <c r="E821" s="1">
        <v>0</v>
      </c>
      <c r="F821" s="1">
        <v>0</v>
      </c>
      <c r="G821" s="2">
        <f t="shared" si="18"/>
        <v>64733.874999999993</v>
      </c>
      <c r="H821" s="2">
        <f t="shared" si="19"/>
        <v>0.38999999999941792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1298777.83</v>
      </c>
      <c r="D984" s="6">
        <f>BILANCA!E6</f>
        <v>1299625.8800000001</v>
      </c>
      <c r="E984" s="6">
        <v>0</v>
      </c>
      <c r="F984" s="6">
        <v>0</v>
      </c>
      <c r="G984" s="7">
        <f t="shared" ref="G984:G1241" si="22">B984/1000*C984+B984/500*D984</f>
        <v>3898.0295900000001</v>
      </c>
      <c r="H984" s="7">
        <f t="shared" si="19"/>
        <v>0.28999999980442226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1094447.8800000001</v>
      </c>
      <c r="D985" s="1">
        <f>BILANCA!E7</f>
        <v>1036742.1700000002</v>
      </c>
      <c r="E985" s="1">
        <v>0</v>
      </c>
      <c r="F985" s="1">
        <v>0</v>
      </c>
      <c r="G985" s="2">
        <f t="shared" si="22"/>
        <v>6335.8644400000012</v>
      </c>
      <c r="H985" s="2">
        <f t="shared" si="19"/>
        <v>0.2900000000372529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101579.93</v>
      </c>
      <c r="D986" s="1">
        <f>BILANCA!E8</f>
        <v>101579.93</v>
      </c>
      <c r="E986" s="1">
        <v>0</v>
      </c>
      <c r="F986" s="1">
        <v>0</v>
      </c>
      <c r="G986" s="2">
        <f t="shared" si="22"/>
        <v>914.21936999999991</v>
      </c>
      <c r="H986" s="2">
        <f t="shared" si="19"/>
        <v>0.14000000001396984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101579.93</v>
      </c>
      <c r="D987" s="1">
        <f>BILANCA!E9</f>
        <v>101579.93</v>
      </c>
      <c r="E987" s="1">
        <v>0</v>
      </c>
      <c r="F987" s="1">
        <v>0</v>
      </c>
      <c r="G987" s="2">
        <f t="shared" si="22"/>
        <v>1218.9591599999999</v>
      </c>
      <c r="H987" s="2">
        <f t="shared" si="19"/>
        <v>0.14000000001396984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992867.95000000019</v>
      </c>
      <c r="D990" s="1">
        <f>BILANCA!E12</f>
        <v>935162.24000000022</v>
      </c>
      <c r="E990" s="1">
        <v>0</v>
      </c>
      <c r="F990" s="1">
        <v>0</v>
      </c>
      <c r="G990" s="2">
        <f t="shared" si="22"/>
        <v>20042.347010000005</v>
      </c>
      <c r="H990" s="2">
        <f t="shared" si="19"/>
        <v>0.2900000000372529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925706.65000000014</v>
      </c>
      <c r="D991" s="1">
        <f>BILANCA!E13</f>
        <v>866163.13000000012</v>
      </c>
      <c r="E991" s="1">
        <v>0</v>
      </c>
      <c r="F991" s="1">
        <v>0</v>
      </c>
      <c r="G991" s="2">
        <f t="shared" si="22"/>
        <v>21264.263280000003</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1517002.85</v>
      </c>
      <c r="D993" s="1">
        <f>BILANCA!E15</f>
        <v>1517003.85</v>
      </c>
      <c r="E993" s="1">
        <v>0</v>
      </c>
      <c r="F993" s="1">
        <v>0</v>
      </c>
      <c r="G993" s="2">
        <f t="shared" si="22"/>
        <v>45510.105500000005</v>
      </c>
      <c r="H993" s="2">
        <f t="shared" si="19"/>
        <v>0.29999999981373549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591296.19999999995</v>
      </c>
      <c r="D996" s="1">
        <f>BILANCA!E18</f>
        <v>650840.72</v>
      </c>
      <c r="E996" s="1">
        <v>0</v>
      </c>
      <c r="F996" s="1">
        <v>0</v>
      </c>
      <c r="G996" s="2">
        <f t="shared" si="22"/>
        <v>24608.709319999998</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1826.5200000000186</v>
      </c>
      <c r="D997" s="1">
        <f>BILANCA!E19</f>
        <v>1826.5200000000186</v>
      </c>
      <c r="E997" s="1">
        <v>0</v>
      </c>
      <c r="F997" s="1">
        <v>0</v>
      </c>
      <c r="G997" s="2">
        <f t="shared" si="22"/>
        <v>76.713840000000786</v>
      </c>
      <c r="H997" s="2">
        <f t="shared" si="19"/>
        <v>0.9599999999627471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145418.91</v>
      </c>
      <c r="D998" s="1">
        <f>BILANCA!E20</f>
        <v>145418.91</v>
      </c>
      <c r="E998" s="1">
        <v>0</v>
      </c>
      <c r="F998" s="1">
        <v>0</v>
      </c>
      <c r="G998" s="2">
        <f t="shared" si="22"/>
        <v>6543.85095</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9792.61</v>
      </c>
      <c r="D999" s="1">
        <f>BILANCA!E21</f>
        <v>9792.61</v>
      </c>
      <c r="E999" s="1">
        <v>0</v>
      </c>
      <c r="F999" s="1">
        <v>0</v>
      </c>
      <c r="G999" s="2">
        <f t="shared" si="22"/>
        <v>470.04528000000005</v>
      </c>
      <c r="H999" s="2">
        <f t="shared" si="19"/>
        <v>0.77999999999883585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3921.41</v>
      </c>
      <c r="D1000" s="1">
        <f>BILANCA!E22</f>
        <v>3921.41</v>
      </c>
      <c r="E1000" s="1">
        <v>0</v>
      </c>
      <c r="F1000" s="1">
        <v>0</v>
      </c>
      <c r="G1000" s="2">
        <f t="shared" si="22"/>
        <v>199.99191000000002</v>
      </c>
      <c r="H1000" s="2">
        <f t="shared" si="19"/>
        <v>0.81999999999970896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5025.63</v>
      </c>
      <c r="D1001" s="1">
        <f>BILANCA!E23</f>
        <v>5025.63</v>
      </c>
      <c r="E1001" s="1">
        <v>0</v>
      </c>
      <c r="F1001" s="1">
        <v>0</v>
      </c>
      <c r="G1001" s="2">
        <f t="shared" si="22"/>
        <v>271.38401999999996</v>
      </c>
      <c r="H1001" s="2">
        <f t="shared" si="19"/>
        <v>0.73999999999978172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5736.11</v>
      </c>
      <c r="D1002" s="1">
        <f>BILANCA!E24</f>
        <v>5736.11</v>
      </c>
      <c r="E1002" s="1">
        <v>0</v>
      </c>
      <c r="F1002" s="1">
        <v>0</v>
      </c>
      <c r="G1002" s="2">
        <f t="shared" si="22"/>
        <v>326.95826999999997</v>
      </c>
      <c r="H1002" s="2">
        <f t="shared" si="19"/>
        <v>0.21999999999934516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2782.33</v>
      </c>
      <c r="D1003" s="1">
        <f>BILANCA!E25</f>
        <v>2782.33</v>
      </c>
      <c r="E1003" s="1">
        <v>0</v>
      </c>
      <c r="F1003" s="1">
        <v>0</v>
      </c>
      <c r="G1003" s="2">
        <f t="shared" si="22"/>
        <v>166.93979999999999</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6975.92</v>
      </c>
      <c r="D1004" s="1">
        <f>BILANCA!E26</f>
        <v>6975.92</v>
      </c>
      <c r="E1004" s="1">
        <v>0</v>
      </c>
      <c r="F1004" s="1">
        <v>0</v>
      </c>
      <c r="G1004" s="2">
        <f t="shared" si="22"/>
        <v>439.48296000000005</v>
      </c>
      <c r="H1004" s="2">
        <f t="shared" si="19"/>
        <v>0.15999999999985448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177826.4</v>
      </c>
      <c r="D1006" s="1">
        <f>BILANCA!E28</f>
        <v>177826.4</v>
      </c>
      <c r="E1006" s="1">
        <v>0</v>
      </c>
      <c r="F1006" s="1">
        <v>0</v>
      </c>
      <c r="G1006" s="2">
        <f t="shared" si="22"/>
        <v>12270.0216</v>
      </c>
      <c r="H1006" s="2">
        <f t="shared" si="19"/>
        <v>0.79999999998835847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64865.229999999996</v>
      </c>
      <c r="D1013" s="1">
        <f>BILANCA!E35</f>
        <v>66703.039999999994</v>
      </c>
      <c r="E1013" s="1">
        <v>0</v>
      </c>
      <c r="F1013" s="1">
        <v>0</v>
      </c>
      <c r="G1013" s="2">
        <f t="shared" si="22"/>
        <v>5948.1392999999998</v>
      </c>
      <c r="H1013" s="2">
        <f t="shared" si="19"/>
        <v>0.26999999998952262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65245.2</v>
      </c>
      <c r="D1014" s="1">
        <f>BILANCA!E36</f>
        <v>66669.86</v>
      </c>
      <c r="E1014" s="1">
        <v>0</v>
      </c>
      <c r="F1014" s="1">
        <v>0</v>
      </c>
      <c r="G1014" s="2">
        <f t="shared" si="22"/>
        <v>6156.1325200000001</v>
      </c>
      <c r="H1014" s="2">
        <f t="shared" si="19"/>
        <v>0.33999999999650754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33.18</v>
      </c>
      <c r="D1015" s="1">
        <f>BILANCA!E37</f>
        <v>33.18</v>
      </c>
      <c r="E1015" s="1">
        <v>0</v>
      </c>
      <c r="F1015" s="1">
        <v>0</v>
      </c>
      <c r="G1015" s="2">
        <f t="shared" si="22"/>
        <v>3.1852800000000001</v>
      </c>
      <c r="H1015" s="2">
        <f t="shared" si="19"/>
        <v>0.35999999999999943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413.15</v>
      </c>
      <c r="D1018" s="1">
        <f>BILANCA!E40</f>
        <v>0</v>
      </c>
      <c r="E1018" s="1">
        <v>0</v>
      </c>
      <c r="F1018" s="1">
        <v>0</v>
      </c>
      <c r="G1018" s="2">
        <f t="shared" si="22"/>
        <v>14.46025</v>
      </c>
      <c r="H1018" s="2">
        <f t="shared" si="19"/>
        <v>0.14999999999997726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469.55</v>
      </c>
      <c r="D1023" s="1">
        <f>BILANCA!E45</f>
        <v>469.55</v>
      </c>
      <c r="E1023" s="1">
        <v>0</v>
      </c>
      <c r="F1023" s="1">
        <v>0</v>
      </c>
      <c r="G1023" s="2">
        <f t="shared" si="22"/>
        <v>56.346000000000004</v>
      </c>
      <c r="H1023" s="2">
        <f t="shared" si="19"/>
        <v>0.89999999999997726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469.55</v>
      </c>
      <c r="D1025" s="1">
        <f>BILANCA!E47</f>
        <v>469.55</v>
      </c>
      <c r="E1025" s="1">
        <v>0</v>
      </c>
      <c r="F1025" s="1">
        <v>0</v>
      </c>
      <c r="G1025" s="2">
        <f t="shared" si="22"/>
        <v>59.163300000000007</v>
      </c>
      <c r="H1025" s="2">
        <f t="shared" si="19"/>
        <v>0.89999999999997726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34088.49</v>
      </c>
      <c r="D1032" s="1">
        <f>BILANCA!E54</f>
        <v>34088.49</v>
      </c>
      <c r="E1032" s="1">
        <v>0</v>
      </c>
      <c r="F1032" s="1">
        <v>0</v>
      </c>
      <c r="G1032" s="2">
        <f t="shared" si="22"/>
        <v>5011.00803</v>
      </c>
      <c r="H1032" s="2">
        <f t="shared" si="19"/>
        <v>0.97999999999592546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34088.49</v>
      </c>
      <c r="D1033" s="1">
        <f>BILANCA!E55</f>
        <v>34088.49</v>
      </c>
      <c r="E1033" s="1">
        <v>0</v>
      </c>
      <c r="F1033" s="1">
        <v>0</v>
      </c>
      <c r="G1033" s="2">
        <f t="shared" si="22"/>
        <v>5113.2735000000002</v>
      </c>
      <c r="H1033" s="2">
        <f t="shared" si="19"/>
        <v>0.97999999999592546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204329.95</v>
      </c>
      <c r="D1046" s="1">
        <f>BILANCA!E68</f>
        <v>262883.70999999996</v>
      </c>
      <c r="E1046" s="1">
        <v>0</v>
      </c>
      <c r="F1046" s="1">
        <v>0</v>
      </c>
      <c r="G1046" s="2">
        <f t="shared" si="22"/>
        <v>45996.134309999994</v>
      </c>
      <c r="H1046" s="2">
        <f t="shared" si="19"/>
        <v>0.34000000002561137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68426.42</v>
      </c>
      <c r="D1047" s="1">
        <f>BILANCA!E69</f>
        <v>93270.13</v>
      </c>
      <c r="E1047" s="1">
        <v>0</v>
      </c>
      <c r="F1047" s="1">
        <v>0</v>
      </c>
      <c r="G1047" s="2">
        <f t="shared" si="22"/>
        <v>16317.86752</v>
      </c>
      <c r="H1047" s="2">
        <f t="shared" si="19"/>
        <v>0.55000000000291038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68414.17</v>
      </c>
      <c r="D1048" s="1">
        <f>BILANCA!E70</f>
        <v>93045.67</v>
      </c>
      <c r="E1048" s="1">
        <v>0</v>
      </c>
      <c r="F1048" s="1">
        <v>0</v>
      </c>
      <c r="G1048" s="2">
        <f t="shared" si="22"/>
        <v>16542.85815</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68414.17</v>
      </c>
      <c r="D1050" s="1">
        <f>BILANCA!E72</f>
        <v>93045.67</v>
      </c>
      <c r="E1050" s="1">
        <v>0</v>
      </c>
      <c r="F1050" s="1">
        <v>0</v>
      </c>
      <c r="G1050" s="2">
        <f t="shared" si="22"/>
        <v>17051.869170000002</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12.25</v>
      </c>
      <c r="D1054" s="1">
        <f>BILANCA!E76</f>
        <v>224.46</v>
      </c>
      <c r="E1054" s="1">
        <v>0</v>
      </c>
      <c r="F1054" s="1">
        <v>0</v>
      </c>
      <c r="G1054" s="2">
        <f t="shared" si="22"/>
        <v>32.743070000000003</v>
      </c>
      <c r="H1054" s="2">
        <f t="shared" si="19"/>
        <v>0.71000000000000796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26779.94</v>
      </c>
      <c r="D1056" s="1">
        <f>BILANCA!E78</f>
        <v>37201.06</v>
      </c>
      <c r="E1056" s="1">
        <v>0</v>
      </c>
      <c r="F1056" s="1">
        <v>0</v>
      </c>
      <c r="G1056" s="2">
        <f t="shared" si="22"/>
        <v>7386.2903799999985</v>
      </c>
      <c r="H1056" s="2">
        <f t="shared" si="19"/>
        <v>0.11999999999898137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26779.94</v>
      </c>
      <c r="D1064" s="1">
        <f>BILANCA!E86</f>
        <v>37201.06</v>
      </c>
      <c r="E1064" s="1">
        <v>0</v>
      </c>
      <c r="F1064" s="1">
        <v>0</v>
      </c>
      <c r="G1064" s="2">
        <f t="shared" si="22"/>
        <v>8195.7468599999993</v>
      </c>
      <c r="H1064" s="2">
        <f t="shared" si="19"/>
        <v>0.11999999999898137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9090.0400000000009</v>
      </c>
      <c r="D1124" s="1">
        <f>BILANCA!E146</f>
        <v>20899.899999999998</v>
      </c>
      <c r="E1124" s="1">
        <v>0</v>
      </c>
      <c r="F1124" s="1">
        <v>0</v>
      </c>
      <c r="G1124" s="2">
        <f t="shared" si="22"/>
        <v>7175.4674399999985</v>
      </c>
      <c r="H1124" s="2">
        <f t="shared" si="23"/>
        <v>0.1400000000030559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7889.42</v>
      </c>
      <c r="D1137" s="1">
        <f>BILANCA!E159</f>
        <v>17886.8</v>
      </c>
      <c r="E1137" s="1">
        <v>0</v>
      </c>
      <c r="F1137" s="1">
        <v>0</v>
      </c>
      <c r="G1137" s="2">
        <f t="shared" si="22"/>
        <v>6724.1050799999994</v>
      </c>
      <c r="H1137" s="2">
        <f t="shared" si="23"/>
        <v>0.62000000000080036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1200.6199999999999</v>
      </c>
      <c r="D1138" s="1">
        <f>BILANCA!E160</f>
        <v>3013.1</v>
      </c>
      <c r="E1138" s="1">
        <v>0</v>
      </c>
      <c r="F1138" s="1">
        <v>0</v>
      </c>
      <c r="G1138" s="2">
        <f t="shared" si="22"/>
        <v>1120.1570999999999</v>
      </c>
      <c r="H1138" s="2">
        <f t="shared" si="23"/>
        <v>0.48000000000001819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100033.55</v>
      </c>
      <c r="D1148" s="1">
        <f>BILANCA!E170</f>
        <v>111512.62</v>
      </c>
      <c r="E1148" s="1">
        <v>0</v>
      </c>
      <c r="F1148" s="1">
        <v>0</v>
      </c>
      <c r="G1148" s="2">
        <f t="shared" si="22"/>
        <v>53304.700350000006</v>
      </c>
      <c r="H1148" s="2">
        <f t="shared" si="23"/>
        <v>0.83000000000174623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100033.55</v>
      </c>
      <c r="D1151" s="1">
        <f>BILANCA!E173</f>
        <v>111512.62</v>
      </c>
      <c r="E1151" s="1">
        <v>0</v>
      </c>
      <c r="F1151" s="1">
        <v>0</v>
      </c>
      <c r="G1151" s="2">
        <f t="shared" si="22"/>
        <v>54273.87672</v>
      </c>
      <c r="H1151" s="2">
        <f t="shared" si="23"/>
        <v>0.83000000000174623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1298777.83</v>
      </c>
      <c r="D1152" s="1">
        <f>BILANCA!E175</f>
        <v>1299625.8799999999</v>
      </c>
      <c r="E1152" s="1">
        <v>0</v>
      </c>
      <c r="F1152" s="1">
        <v>0</v>
      </c>
      <c r="G1152" s="2">
        <f t="shared" si="22"/>
        <v>658767.00071000005</v>
      </c>
      <c r="H1152" s="2">
        <f t="shared" si="23"/>
        <v>0.2900000000372529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189954.37</v>
      </c>
      <c r="D1153" s="1">
        <f>BILANCA!E176</f>
        <v>193762.11</v>
      </c>
      <c r="E1153" s="1">
        <v>0</v>
      </c>
      <c r="F1153" s="1">
        <v>0</v>
      </c>
      <c r="G1153" s="2">
        <f t="shared" si="22"/>
        <v>98171.3603</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169640.26</v>
      </c>
      <c r="D1154" s="1">
        <f>BILANCA!E177</f>
        <v>182965.78</v>
      </c>
      <c r="E1154" s="1">
        <v>0</v>
      </c>
      <c r="F1154" s="1">
        <v>0</v>
      </c>
      <c r="G1154" s="2">
        <f t="shared" si="22"/>
        <v>91582.781220000004</v>
      </c>
      <c r="H1154" s="2">
        <f t="shared" si="23"/>
        <v>0.48000000001047738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100259.49</v>
      </c>
      <c r="D1155" s="1">
        <f>BILANCA!E178</f>
        <v>110721.14</v>
      </c>
      <c r="E1155" s="1">
        <v>0</v>
      </c>
      <c r="F1155" s="1">
        <v>0</v>
      </c>
      <c r="G1155" s="2">
        <f t="shared" si="22"/>
        <v>55332.704439999994</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18205.11</v>
      </c>
      <c r="D1156" s="1">
        <f>BILANCA!E179</f>
        <v>24832.43</v>
      </c>
      <c r="E1156" s="1">
        <v>0</v>
      </c>
      <c r="F1156" s="1">
        <v>0</v>
      </c>
      <c r="G1156" s="2">
        <f t="shared" si="22"/>
        <v>11741.504809999999</v>
      </c>
      <c r="H1156" s="2">
        <f t="shared" si="23"/>
        <v>0.54000000000087311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59.73</v>
      </c>
      <c r="D1157" s="1">
        <f>BILANCA!E180</f>
        <v>7.36</v>
      </c>
      <c r="E1157" s="1">
        <v>0</v>
      </c>
      <c r="F1157" s="1">
        <v>0</v>
      </c>
      <c r="G1157" s="2">
        <f t="shared" si="22"/>
        <v>12.954299999999998</v>
      </c>
      <c r="H1157" s="2">
        <f t="shared" si="23"/>
        <v>0.63000000000000345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59.73</v>
      </c>
      <c r="D1160" s="1">
        <f>BILANCA!E183</f>
        <v>7.36</v>
      </c>
      <c r="E1160" s="1">
        <v>0</v>
      </c>
      <c r="F1160" s="1">
        <v>0</v>
      </c>
      <c r="G1160" s="2">
        <f t="shared" si="22"/>
        <v>13.177649999999998</v>
      </c>
      <c r="H1160" s="2">
        <f t="shared" si="23"/>
        <v>0.63000000000000345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33053.019999999997</v>
      </c>
      <c r="D1163" s="1">
        <f>BILANCA!E186</f>
        <v>22036.5</v>
      </c>
      <c r="E1163" s="1">
        <v>0</v>
      </c>
      <c r="F1163" s="1">
        <v>0</v>
      </c>
      <c r="G1163" s="2">
        <f t="shared" si="22"/>
        <v>13882.683599999998</v>
      </c>
      <c r="H1163" s="2">
        <f t="shared" si="23"/>
        <v>0.51999999999679858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18062.91</v>
      </c>
      <c r="D1165" s="1">
        <f>BILANCA!E188</f>
        <v>25368.35</v>
      </c>
      <c r="E1165" s="1">
        <v>0</v>
      </c>
      <c r="F1165" s="1">
        <v>0</v>
      </c>
      <c r="G1165" s="2">
        <f t="shared" si="22"/>
        <v>12521.529019999998</v>
      </c>
      <c r="H1165" s="2">
        <f t="shared" si="23"/>
        <v>0.43999999999869033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20314.11</v>
      </c>
      <c r="D1166" s="1">
        <f>BILANCA!E189</f>
        <v>10796.33</v>
      </c>
      <c r="E1166" s="1">
        <v>0</v>
      </c>
      <c r="F1166" s="1">
        <v>0</v>
      </c>
      <c r="G1166" s="2">
        <f t="shared" si="22"/>
        <v>7668.9389099999999</v>
      </c>
      <c r="H1166" s="2">
        <f t="shared" si="23"/>
        <v>0.44000000000050932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1108823.46</v>
      </c>
      <c r="D1214" s="1">
        <f>BILANCA!E237</f>
        <v>1105863.77</v>
      </c>
      <c r="E1214" s="1">
        <v>0</v>
      </c>
      <c r="F1214" s="1">
        <v>0</v>
      </c>
      <c r="G1214" s="2">
        <f t="shared" si="22"/>
        <v>767047.28100000008</v>
      </c>
      <c r="H1214" s="2">
        <f t="shared" si="23"/>
        <v>0.68999999994412065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1094447.97</v>
      </c>
      <c r="D1215" s="1">
        <f>BILANCA!E238</f>
        <v>1036742.26</v>
      </c>
      <c r="E1215" s="1">
        <v>0</v>
      </c>
      <c r="F1215" s="1">
        <v>0</v>
      </c>
      <c r="G1215" s="2">
        <f t="shared" si="22"/>
        <v>734960.33768000011</v>
      </c>
      <c r="H1215" s="2">
        <f t="shared" si="23"/>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1094447.97</v>
      </c>
      <c r="D1216" s="1">
        <f>BILANCA!E239</f>
        <v>1036742.26</v>
      </c>
      <c r="E1216" s="1">
        <v>0</v>
      </c>
      <c r="F1216" s="1">
        <v>0</v>
      </c>
      <c r="G1216" s="2">
        <f t="shared" si="22"/>
        <v>738128.27017000003</v>
      </c>
      <c r="H1216" s="2">
        <f t="shared" si="23"/>
        <v>0.2900000000372529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1081933.08</v>
      </c>
      <c r="D1217" s="1">
        <f>BILANCA!E240</f>
        <v>1024227.37</v>
      </c>
      <c r="E1217" s="1">
        <v>0</v>
      </c>
      <c r="F1217" s="1">
        <v>0</v>
      </c>
      <c r="G1217" s="2">
        <f t="shared" si="22"/>
        <v>732510.74988000002</v>
      </c>
      <c r="H1217" s="2">
        <f t="shared" si="23"/>
        <v>0.45000000006984919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12514.89</v>
      </c>
      <c r="D1218" s="1">
        <f>BILANCA!E241</f>
        <v>12514.89</v>
      </c>
      <c r="E1218" s="1">
        <v>0</v>
      </c>
      <c r="F1218" s="1">
        <v>0</v>
      </c>
      <c r="G1218" s="2">
        <f t="shared" si="22"/>
        <v>8822.9974499999989</v>
      </c>
      <c r="H1218" s="2">
        <f t="shared" si="23"/>
        <v>0.22000000000116415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5782.0999999999985</v>
      </c>
      <c r="D1222" s="1">
        <f>BILANCA!E245</f>
        <v>48221.61</v>
      </c>
      <c r="E1222" s="1">
        <v>0</v>
      </c>
      <c r="F1222" s="1">
        <v>0</v>
      </c>
      <c r="G1222" s="2">
        <f t="shared" si="22"/>
        <v>24431.851480000001</v>
      </c>
      <c r="H1222" s="2">
        <f t="shared" si="23"/>
        <v>0.48999999999796273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22477.43</v>
      </c>
      <c r="D1223" s="1">
        <f>BILANCA!E246</f>
        <v>48221.61</v>
      </c>
      <c r="E1223" s="1">
        <v>0</v>
      </c>
      <c r="F1223" s="1">
        <v>0</v>
      </c>
      <c r="G1223" s="2">
        <f t="shared" si="22"/>
        <v>28540.956000000002</v>
      </c>
      <c r="H1223" s="2">
        <f t="shared" si="23"/>
        <v>0.81999999999970896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22477.43</v>
      </c>
      <c r="D1224" s="1">
        <f>BILANCA!E247</f>
        <v>48221.61</v>
      </c>
      <c r="E1224" s="1">
        <v>0</v>
      </c>
      <c r="F1224" s="1">
        <v>0</v>
      </c>
      <c r="G1224" s="2">
        <f t="shared" si="22"/>
        <v>28659.876649999998</v>
      </c>
      <c r="H1224" s="2">
        <f t="shared" si="23"/>
        <v>0.81999999999970896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16695.330000000002</v>
      </c>
      <c r="D1227" s="1">
        <f>BILANCA!E250</f>
        <v>0</v>
      </c>
      <c r="E1227" s="1">
        <v>0</v>
      </c>
      <c r="F1227" s="1">
        <v>0</v>
      </c>
      <c r="G1227" s="2">
        <f t="shared" si="22"/>
        <v>4073.6605200000004</v>
      </c>
      <c r="H1227" s="2">
        <f t="shared" si="23"/>
        <v>0.33000000000174623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16695.330000000002</v>
      </c>
      <c r="D1229" s="1">
        <f>BILANCA!E252</f>
        <v>0</v>
      </c>
      <c r="E1229" s="1">
        <v>0</v>
      </c>
      <c r="F1229" s="1">
        <v>0</v>
      </c>
      <c r="G1229" s="2">
        <f t="shared" si="22"/>
        <v>4107.0511800000004</v>
      </c>
      <c r="H1229" s="2">
        <f t="shared" si="23"/>
        <v>0.33000000000174623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8593.39</v>
      </c>
      <c r="D1232" s="1">
        <f>BILANCA!E255</f>
        <v>20899.900000000001</v>
      </c>
      <c r="E1232" s="1">
        <v>0</v>
      </c>
      <c r="F1232" s="1">
        <v>0</v>
      </c>
      <c r="G1232" s="2">
        <f t="shared" si="22"/>
        <v>12547.90431</v>
      </c>
      <c r="H1232" s="2">
        <f t="shared" si="23"/>
        <v>0.48999999999796273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28065.55</v>
      </c>
      <c r="D1236" s="1">
        <f>BILANCA!E259</f>
        <v>28065.55</v>
      </c>
      <c r="E1236" s="1">
        <v>0</v>
      </c>
      <c r="F1236" s="1">
        <v>0</v>
      </c>
      <c r="G1236" s="2">
        <f t="shared" si="22"/>
        <v>21301.75245</v>
      </c>
      <c r="H1236" s="2">
        <f t="shared" si="23"/>
        <v>0.90000000000145519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28065.55</v>
      </c>
      <c r="D1237" s="1">
        <f>BILANCA!E260</f>
        <v>28065.55</v>
      </c>
      <c r="E1237" s="1">
        <v>0</v>
      </c>
      <c r="F1237" s="1">
        <v>0</v>
      </c>
      <c r="G1237" s="2">
        <f t="shared" si="22"/>
        <v>21385.949099999998</v>
      </c>
      <c r="H1237" s="2">
        <f t="shared" si="23"/>
        <v>0.90000000000145519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9090.0400000000009</v>
      </c>
      <c r="D1240" s="1">
        <f>BILANCA!E264</f>
        <v>20899.900000000001</v>
      </c>
      <c r="E1240" s="1">
        <v>0</v>
      </c>
      <c r="F1240" s="1">
        <v>0</v>
      </c>
      <c r="G1240" s="2">
        <f t="shared" si="22"/>
        <v>13078.688880000002</v>
      </c>
      <c r="H1240" s="2">
        <f t="shared" si="23"/>
        <v>0.13999999999941792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26779.94</v>
      </c>
      <c r="D1244" s="1">
        <f>BILANCA!E268</f>
        <v>37201.06</v>
      </c>
      <c r="E1244" s="1">
        <v>0</v>
      </c>
      <c r="F1244" s="1">
        <v>0</v>
      </c>
      <c r="G1244" s="2">
        <f t="shared" si="24"/>
        <v>26408.517660000001</v>
      </c>
      <c r="H1244" s="2">
        <f t="shared" si="23"/>
        <v>0.11999999999898137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69380.77</v>
      </c>
      <c r="D1263" s="1">
        <f>BILANCA!E287</f>
        <v>60000</v>
      </c>
      <c r="E1263" s="1">
        <v>0</v>
      </c>
      <c r="F1263" s="1">
        <v>0</v>
      </c>
      <c r="G1263" s="2">
        <f t="shared" si="24"/>
        <v>53026.615600000005</v>
      </c>
      <c r="H1263" s="2">
        <f t="shared" si="23"/>
        <v>0.22999999999592546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100259.49</v>
      </c>
      <c r="D1264" s="1">
        <f>BILANCA!E288</f>
        <v>122965.78</v>
      </c>
      <c r="E1264" s="1">
        <v>0</v>
      </c>
      <c r="F1264" s="1">
        <v>0</v>
      </c>
      <c r="G1264" s="2">
        <f t="shared" si="24"/>
        <v>97279.68505</v>
      </c>
      <c r="H1264" s="2">
        <f t="shared" si="23"/>
        <v>0.71000000000640284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20314.11</v>
      </c>
      <c r="D1265" s="1">
        <f>BILANCA!E289</f>
        <v>10796.33</v>
      </c>
      <c r="E1265" s="1">
        <v>0</v>
      </c>
      <c r="F1265" s="1">
        <v>0</v>
      </c>
      <c r="G1265" s="2">
        <f t="shared" si="24"/>
        <v>11817.709139999999</v>
      </c>
      <c r="H1265" s="2">
        <f t="shared" si="23"/>
        <v>0.44000000000050932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2758.71</v>
      </c>
      <c r="D1274" s="1">
        <f>BILANCA!E298</f>
        <v>2758.71</v>
      </c>
      <c r="E1274" s="1">
        <v>0</v>
      </c>
      <c r="F1274" s="1">
        <v>0</v>
      </c>
      <c r="G1274" s="2">
        <f t="shared" si="24"/>
        <v>2408.35383</v>
      </c>
      <c r="H1274" s="2">
        <f t="shared" si="23"/>
        <v>0.57999999999992724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1170.3599999999999</v>
      </c>
      <c r="D1278" s="1">
        <f>BILANCA!E302</f>
        <v>669.91</v>
      </c>
      <c r="E1278" s="1">
        <v>0</v>
      </c>
      <c r="F1278" s="1">
        <v>0</v>
      </c>
      <c r="G1278" s="2">
        <f t="shared" si="24"/>
        <v>740.5030999999999</v>
      </c>
      <c r="H1278" s="2">
        <f t="shared" si="23"/>
        <v>0.44999999999993179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1309226.79</v>
      </c>
      <c r="D1408" s="1">
        <f>'RAS-funkcijski'!E114</f>
        <v>1738317.19</v>
      </c>
      <c r="E1408" s="1">
        <v>0</v>
      </c>
      <c r="F1408" s="1">
        <v>0</v>
      </c>
      <c r="G1408" s="2">
        <f t="shared" si="24"/>
        <v>526444.72869999998</v>
      </c>
      <c r="H1408" s="2">
        <f t="shared" si="27"/>
        <v>0.39999999990686774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1223210.8</v>
      </c>
      <c r="D1409" s="1">
        <f>'RAS-funkcijski'!E115</f>
        <v>1638605.42</v>
      </c>
      <c r="E1409" s="1">
        <v>0</v>
      </c>
      <c r="F1409" s="1">
        <v>0</v>
      </c>
      <c r="G1409" s="2">
        <f t="shared" si="24"/>
        <v>499546.80203999998</v>
      </c>
      <c r="H1409" s="2">
        <f t="shared" si="27"/>
        <v>0.61999999987892807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1223210.8</v>
      </c>
      <c r="D1411" s="1">
        <f>'RAS-funkcijski'!E117</f>
        <v>1638605.42</v>
      </c>
      <c r="E1411" s="1">
        <v>0</v>
      </c>
      <c r="F1411" s="1">
        <v>0</v>
      </c>
      <c r="G1411" s="2">
        <f t="shared" si="24"/>
        <v>508547.64532000001</v>
      </c>
      <c r="H1411" s="2">
        <f t="shared" si="27"/>
        <v>0.61999999987892807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86015.99</v>
      </c>
      <c r="D1420" s="1">
        <f>'RAS-funkcijski'!E126</f>
        <v>99711.77</v>
      </c>
      <c r="E1420" s="1">
        <v>0</v>
      </c>
      <c r="F1420" s="1">
        <v>0</v>
      </c>
      <c r="G1420" s="2">
        <f t="shared" si="24"/>
        <v>34823.622660000001</v>
      </c>
      <c r="H1420" s="2">
        <f t="shared" si="27"/>
        <v>0.23999999999068677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1309226.79</v>
      </c>
      <c r="D1435" s="13">
        <f>'RAS-funkcijski'!E141</f>
        <v>1738317.19</v>
      </c>
      <c r="E1435" s="13">
        <v>0</v>
      </c>
      <c r="F1435" s="13">
        <v>0</v>
      </c>
      <c r="G1435" s="14">
        <f t="shared" si="24"/>
        <v>655662.98029000009</v>
      </c>
      <c r="H1435" s="14">
        <f t="shared" si="27"/>
        <v>0.39999999990686774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189954.37</v>
      </c>
      <c r="D1480" s="6"/>
      <c r="E1480" s="6">
        <v>0</v>
      </c>
      <c r="F1480" s="6">
        <v>0</v>
      </c>
      <c r="G1480" s="7">
        <f t="shared" ref="G1480:G1580" si="34">B1480/1000*C1480</f>
        <v>189.95437000000001</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1659939.4100000001</v>
      </c>
      <c r="D1481" s="1">
        <v>0</v>
      </c>
      <c r="E1481" s="1">
        <v>0</v>
      </c>
      <c r="F1481" s="1">
        <v>0</v>
      </c>
      <c r="G1481" s="2">
        <f t="shared" si="34"/>
        <v>3319.8788200000004</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1634125.62</v>
      </c>
      <c r="D1483" s="1">
        <v>0</v>
      </c>
      <c r="E1483" s="1">
        <v>0</v>
      </c>
      <c r="F1483" s="1">
        <v>0</v>
      </c>
      <c r="G1483" s="2">
        <f t="shared" si="34"/>
        <v>6536.502480000001</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1277942.1000000001</v>
      </c>
      <c r="D1484" s="1">
        <v>0</v>
      </c>
      <c r="E1484" s="1">
        <v>0</v>
      </c>
      <c r="F1484" s="1">
        <v>0</v>
      </c>
      <c r="G1484" s="2">
        <f t="shared" si="34"/>
        <v>6389.710500000001</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313331.81</v>
      </c>
      <c r="D1485" s="1">
        <v>0</v>
      </c>
      <c r="E1485" s="1">
        <v>0</v>
      </c>
      <c r="F1485" s="1">
        <v>0</v>
      </c>
      <c r="G1485" s="2">
        <f t="shared" si="34"/>
        <v>1879.9908600000001</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247.99</v>
      </c>
      <c r="D1486" s="1">
        <v>0</v>
      </c>
      <c r="E1486" s="1">
        <v>0</v>
      </c>
      <c r="F1486" s="1">
        <v>0</v>
      </c>
      <c r="G1486" s="2">
        <f t="shared" si="34"/>
        <v>1.7359300000000002</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34168.519999999997</v>
      </c>
      <c r="D1489" s="1">
        <v>0</v>
      </c>
      <c r="E1489" s="1">
        <v>0</v>
      </c>
      <c r="F1489" s="1">
        <v>0</v>
      </c>
      <c r="G1489" s="2">
        <f t="shared" si="34"/>
        <v>341.68519999999995</v>
      </c>
      <c r="H1489" s="2">
        <f t="shared" si="35"/>
        <v>0.48000000000320142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8435.2000000000007</v>
      </c>
      <c r="D1491" s="1">
        <v>0</v>
      </c>
      <c r="E1491" s="1">
        <v>0</v>
      </c>
      <c r="F1491" s="1">
        <v>0</v>
      </c>
      <c r="G1491" s="2">
        <f t="shared" si="34"/>
        <v>101.22240000000001</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25813.79</v>
      </c>
      <c r="D1492" s="1">
        <v>0</v>
      </c>
      <c r="E1492" s="1">
        <v>0</v>
      </c>
      <c r="F1492" s="1">
        <v>0</v>
      </c>
      <c r="G1492" s="2">
        <f t="shared" si="34"/>
        <v>335.57927000000001</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1656131.6700000002</v>
      </c>
      <c r="D1499" s="1">
        <v>0</v>
      </c>
      <c r="E1499" s="1">
        <v>0</v>
      </c>
      <c r="F1499" s="1">
        <v>0</v>
      </c>
      <c r="G1499" s="2">
        <f t="shared" si="34"/>
        <v>33122.633400000006</v>
      </c>
      <c r="H1499" s="2">
        <f t="shared" si="35"/>
        <v>0.32999999984167516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1620800.1</v>
      </c>
      <c r="D1501" s="1">
        <v>0</v>
      </c>
      <c r="E1501" s="1">
        <v>0</v>
      </c>
      <c r="F1501" s="1">
        <v>0</v>
      </c>
      <c r="G1501" s="2">
        <f t="shared" si="34"/>
        <v>35657.602200000001</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1267480.45</v>
      </c>
      <c r="D1502" s="1">
        <v>0</v>
      </c>
      <c r="E1502" s="1">
        <v>0</v>
      </c>
      <c r="F1502" s="1">
        <v>0</v>
      </c>
      <c r="G1502" s="2">
        <f t="shared" si="34"/>
        <v>29152.050349999998</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306704.49</v>
      </c>
      <c r="D1503" s="1">
        <v>0</v>
      </c>
      <c r="E1503" s="1">
        <v>0</v>
      </c>
      <c r="F1503" s="1">
        <v>0</v>
      </c>
      <c r="G1503" s="2">
        <f t="shared" si="34"/>
        <v>7360.9077600000001</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300.36</v>
      </c>
      <c r="D1504" s="1">
        <v>0</v>
      </c>
      <c r="E1504" s="1">
        <v>0</v>
      </c>
      <c r="F1504" s="1">
        <v>0</v>
      </c>
      <c r="G1504" s="2">
        <f t="shared" si="34"/>
        <v>7.5090000000000003</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45185.04</v>
      </c>
      <c r="D1507" s="1">
        <v>0</v>
      </c>
      <c r="E1507" s="1">
        <v>0</v>
      </c>
      <c r="F1507" s="1">
        <v>0</v>
      </c>
      <c r="G1507" s="2">
        <f t="shared" si="34"/>
        <v>1265.18112</v>
      </c>
      <c r="H1507" s="2">
        <f t="shared" si="35"/>
        <v>4.0000000000873115E-2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1129.76</v>
      </c>
      <c r="D1509" s="1">
        <v>0</v>
      </c>
      <c r="E1509" s="1">
        <v>0</v>
      </c>
      <c r="F1509" s="1">
        <v>0</v>
      </c>
      <c r="G1509" s="2">
        <f t="shared" si="34"/>
        <v>33.892800000000001</v>
      </c>
      <c r="H1509" s="2">
        <f t="shared" si="35"/>
        <v>0.24000000000000909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35331.57</v>
      </c>
      <c r="D1510" s="1">
        <v>0</v>
      </c>
      <c r="E1510" s="1">
        <v>0</v>
      </c>
      <c r="F1510" s="1">
        <v>0</v>
      </c>
      <c r="G1510" s="2">
        <f t="shared" si="34"/>
        <v>1095.2786699999999</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193762.1100000001</v>
      </c>
      <c r="D1517" s="1">
        <v>0</v>
      </c>
      <c r="E1517" s="1">
        <v>0</v>
      </c>
      <c r="F1517" s="1">
        <v>0</v>
      </c>
      <c r="G1517" s="2">
        <f t="shared" si="34"/>
        <v>7362.9601800000037</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83040.97</v>
      </c>
      <c r="D1518" s="1">
        <v>0</v>
      </c>
      <c r="E1518" s="1">
        <v>0</v>
      </c>
      <c r="F1518" s="1">
        <v>0</v>
      </c>
      <c r="G1518" s="2">
        <f t="shared" si="34"/>
        <v>3238.5978300000002</v>
      </c>
      <c r="H1518" s="2">
        <f t="shared" si="35"/>
        <v>2.9999999998835847E-2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72244.639999999999</v>
      </c>
      <c r="D1524" s="1">
        <v>0</v>
      </c>
      <c r="E1524" s="1">
        <v>0</v>
      </c>
      <c r="F1524" s="1">
        <v>0</v>
      </c>
      <c r="G1524" s="2">
        <f t="shared" si="34"/>
        <v>3251.0088000000001</v>
      </c>
      <c r="H1524" s="2">
        <f t="shared" si="35"/>
        <v>0.36000000000058208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24832.43</v>
      </c>
      <c r="D1530" s="1">
        <v>0</v>
      </c>
      <c r="E1530" s="1">
        <v>0</v>
      </c>
      <c r="F1530" s="1">
        <v>0</v>
      </c>
      <c r="G1530" s="2">
        <f t="shared" si="34"/>
        <v>1266.4539299999999</v>
      </c>
      <c r="H1530" s="2">
        <f t="shared" si="35"/>
        <v>0.43000000000029104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24832.43</v>
      </c>
      <c r="D1531" s="1">
        <v>0</v>
      </c>
      <c r="E1531" s="1">
        <v>0</v>
      </c>
      <c r="F1531" s="1">
        <v>0</v>
      </c>
      <c r="G1531" s="2">
        <f t="shared" si="34"/>
        <v>1291.2863600000001</v>
      </c>
      <c r="H1531" s="2">
        <f t="shared" si="35"/>
        <v>0.43000000000029104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7.36</v>
      </c>
      <c r="D1535" s="1">
        <v>0</v>
      </c>
      <c r="E1535" s="1">
        <v>0</v>
      </c>
      <c r="F1535" s="1">
        <v>0</v>
      </c>
      <c r="G1535" s="2">
        <f t="shared" si="34"/>
        <v>0.41216000000000003</v>
      </c>
      <c r="H1535" s="2">
        <f t="shared" si="35"/>
        <v>0.36000000000000032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7.36</v>
      </c>
      <c r="D1536" s="1">
        <v>0</v>
      </c>
      <c r="E1536" s="1">
        <v>0</v>
      </c>
      <c r="F1536" s="1">
        <v>0</v>
      </c>
      <c r="G1536" s="2">
        <f t="shared" si="34"/>
        <v>0.41952000000000006</v>
      </c>
      <c r="H1536" s="2">
        <f t="shared" si="35"/>
        <v>0.36000000000000032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22036.5</v>
      </c>
      <c r="D1550" s="1">
        <v>0</v>
      </c>
      <c r="E1550" s="1">
        <v>0</v>
      </c>
      <c r="F1550" s="1">
        <v>0</v>
      </c>
      <c r="G1550" s="2">
        <f t="shared" si="34"/>
        <v>1564.5914999999998</v>
      </c>
      <c r="H1550" s="2">
        <f t="shared" si="35"/>
        <v>0.5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22036.5</v>
      </c>
      <c r="D1551" s="1">
        <v>0</v>
      </c>
      <c r="E1551" s="1">
        <v>0</v>
      </c>
      <c r="F1551" s="1">
        <v>0</v>
      </c>
      <c r="G1551" s="2">
        <f t="shared" si="34"/>
        <v>1586.6279999999999</v>
      </c>
      <c r="H1551" s="2">
        <f t="shared" si="35"/>
        <v>0.5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25368.35</v>
      </c>
      <c r="D1560" s="1">
        <v>0</v>
      </c>
      <c r="E1560" s="1">
        <v>0</v>
      </c>
      <c r="F1560" s="1">
        <v>0</v>
      </c>
      <c r="G1560" s="2">
        <f t="shared" si="34"/>
        <v>2054.83635</v>
      </c>
      <c r="H1560" s="2">
        <f t="shared" si="35"/>
        <v>0.34999999999854481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25368.35</v>
      </c>
      <c r="D1561" s="1">
        <v>0</v>
      </c>
      <c r="E1561" s="1">
        <v>0</v>
      </c>
      <c r="F1561" s="1">
        <v>0</v>
      </c>
      <c r="G1561" s="2">
        <f t="shared" si="34"/>
        <v>2080.2046999999998</v>
      </c>
      <c r="H1561" s="2">
        <f t="shared" si="35"/>
        <v>0.34999999999854481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10796.33</v>
      </c>
      <c r="D1565" s="1">
        <v>0</v>
      </c>
      <c r="E1565" s="1">
        <v>0</v>
      </c>
      <c r="F1565" s="1">
        <v>0</v>
      </c>
      <c r="G1565" s="2">
        <f t="shared" si="34"/>
        <v>928.48437999999987</v>
      </c>
      <c r="H1565" s="2">
        <f t="shared" si="35"/>
        <v>0.32999999999992724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10796.33</v>
      </c>
      <c r="D1566" s="1">
        <v>0</v>
      </c>
      <c r="E1566" s="1">
        <v>0</v>
      </c>
      <c r="F1566" s="1">
        <v>0</v>
      </c>
      <c r="G1566" s="2">
        <f t="shared" si="34"/>
        <v>939.28070999999989</v>
      </c>
      <c r="H1566" s="2">
        <f t="shared" si="35"/>
        <v>0.32999999999992724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110721.14</v>
      </c>
      <c r="D1576" s="1">
        <v>0</v>
      </c>
      <c r="E1576" s="1">
        <v>0</v>
      </c>
      <c r="F1576" s="1">
        <v>0</v>
      </c>
      <c r="G1576" s="2">
        <f t="shared" si="34"/>
        <v>10739.950580000001</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110721.14</v>
      </c>
      <c r="D1578" s="1">
        <v>0</v>
      </c>
      <c r="E1578" s="1">
        <v>0</v>
      </c>
      <c r="F1578" s="1">
        <v>0</v>
      </c>
      <c r="G1578" s="2">
        <f t="shared" si="34"/>
        <v>10961.39286</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15421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1301374.4300000002</v>
      </c>
      <c r="I16" s="170">
        <f>'PR-RAS'!E6</f>
        <v>1780756.7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1274175.71</v>
      </c>
      <c r="I17" s="170">
        <f>'PR-RAS'!E151</f>
        <v>1714327.3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5782.1000000001295</v>
      </c>
      <c r="I18" s="170">
        <f>'PR-RAS'!E645</f>
        <v>48221.610000000008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1094447.8800000001</v>
      </c>
      <c r="I20" s="173">
        <f>BILANCA!E7</f>
        <v>1036742.1700000002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204329.95</v>
      </c>
      <c r="I21" s="175">
        <f>BILANCA!E68</f>
        <v>262883.70999999996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189954.37</v>
      </c>
      <c r="I22" s="175">
        <f>BILANCA!E176</f>
        <v>193762.11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1108823.46</v>
      </c>
      <c r="I23" s="177">
        <f>BILANCA!E237</f>
        <v>1105863.77</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1309226.79</v>
      </c>
      <c r="I27" s="175">
        <f>'RAS-funkcijski'!E114</f>
        <v>1738317.19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1309226.79</v>
      </c>
      <c r="I28" s="179">
        <f>'RAS-funkcijski'!E141</f>
        <v>1738317.19</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189954.37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193762.1100000001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83040.97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110721.14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 zoomScaleNormal="100" workbookViewId="0">
      <selection activeCell="E86" sqref="E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1301374.4300000002</v>
      </c>
      <c r="E6" s="51">
        <f>E7+E44+E50+E82+E106+E124+E133+E139</f>
        <v>1780756.7</v>
      </c>
      <c r="F6" s="52">
        <f t="shared" ref="F6:F131" si="0">IF(D6&lt;&gt;0,IF(E6/D6&gt;=100,"&gt;&gt;100",E6/D6*100),"-")</f>
        <v>136.83661357938314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974106.93</v>
      </c>
      <c r="E50" s="51">
        <f>E51+E54+E59+E62+E65+E68+E71+E74+E77</f>
        <v>1307815.8399999999</v>
      </c>
      <c r="F50" s="52">
        <f t="shared" si="0"/>
        <v>134.25793408532672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971053.52</v>
      </c>
      <c r="E68" s="51">
        <f t="shared" si="15"/>
        <v>1306772.92</v>
      </c>
      <c r="F68" s="52">
        <f t="shared" si="0"/>
        <v>134.57269790855605</v>
      </c>
    </row>
    <row r="69" spans="1:6" ht="12.75" customHeight="1" x14ac:dyDescent="0.2">
      <c r="A69" s="53" t="s">
        <v>183</v>
      </c>
      <c r="B69" s="85" t="s">
        <v>184</v>
      </c>
      <c r="C69" s="50" t="s">
        <v>183</v>
      </c>
      <c r="D69" s="242">
        <v>967632.71</v>
      </c>
      <c r="E69" s="242">
        <v>1284843.79</v>
      </c>
      <c r="F69" s="52">
        <f t="shared" si="0"/>
        <v>132.78217827092681</v>
      </c>
    </row>
    <row r="70" spans="1:6" ht="24" x14ac:dyDescent="0.2">
      <c r="A70" s="53" t="s">
        <v>185</v>
      </c>
      <c r="B70" s="85" t="s">
        <v>186</v>
      </c>
      <c r="C70" s="50" t="s">
        <v>185</v>
      </c>
      <c r="D70" s="242">
        <v>3420.81</v>
      </c>
      <c r="E70" s="242">
        <v>21929.13</v>
      </c>
      <c r="F70" s="52">
        <f t="shared" si="0"/>
        <v>641.05080375700493</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3053.41</v>
      </c>
      <c r="E77" s="51">
        <f t="shared" si="18"/>
        <v>1042.92</v>
      </c>
      <c r="F77" s="52">
        <f t="shared" si="0"/>
        <v>34.155910932367419</v>
      </c>
    </row>
    <row r="78" spans="1:6" ht="12.75" customHeight="1" x14ac:dyDescent="0.2">
      <c r="A78" s="53">
        <v>6391</v>
      </c>
      <c r="B78" s="85" t="s">
        <v>201</v>
      </c>
      <c r="C78" s="50" t="s">
        <v>202</v>
      </c>
      <c r="D78" s="242">
        <v>144</v>
      </c>
      <c r="E78" s="242">
        <v>140</v>
      </c>
      <c r="F78" s="52">
        <f t="shared" si="0"/>
        <v>97.222222222222214</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2909.41</v>
      </c>
      <c r="E80" s="242">
        <v>902.92</v>
      </c>
      <c r="F80" s="52">
        <f t="shared" si="0"/>
        <v>31.034470906472443</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150.1</v>
      </c>
      <c r="F82" s="52" t="str">
        <f t="shared" si="0"/>
        <v>-</v>
      </c>
    </row>
    <row r="83" spans="1:6" ht="12.75" customHeight="1" x14ac:dyDescent="0.2">
      <c r="A83" s="53">
        <v>641</v>
      </c>
      <c r="B83" s="85" t="s">
        <v>211</v>
      </c>
      <c r="C83" s="50" t="s">
        <v>212</v>
      </c>
      <c r="D83" s="51">
        <f t="shared" ref="D83:E83" si="20">SUM(D84:D90)</f>
        <v>0</v>
      </c>
      <c r="E83" s="51">
        <f t="shared" si="20"/>
        <v>0.1</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v>0.1</v>
      </c>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150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v>150</v>
      </c>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45817.440000000002</v>
      </c>
      <c r="E106" s="51">
        <f t="shared" si="23"/>
        <v>47904.44</v>
      </c>
      <c r="F106" s="52">
        <f t="shared" si="0"/>
        <v>104.55503406563092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45817.440000000002</v>
      </c>
      <c r="E112" s="51">
        <f t="shared" si="25"/>
        <v>47904.44</v>
      </c>
      <c r="F112" s="52">
        <f t="shared" si="0"/>
        <v>104.55503406563092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45817.440000000002</v>
      </c>
      <c r="E117" s="242">
        <v>47904.44</v>
      </c>
      <c r="F117" s="52">
        <f t="shared" si="0"/>
        <v>104.55503406563092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12477.74</v>
      </c>
      <c r="E124" s="51">
        <f t="shared" si="27"/>
        <v>12686.29</v>
      </c>
      <c r="F124" s="52">
        <f t="shared" si="0"/>
        <v>101.67137638707011</v>
      </c>
    </row>
    <row r="125" spans="1:6" ht="12.75" customHeight="1" x14ac:dyDescent="0.2">
      <c r="A125" s="53">
        <v>661</v>
      </c>
      <c r="B125" s="86" t="s">
        <v>295</v>
      </c>
      <c r="C125" s="50" t="s">
        <v>296</v>
      </c>
      <c r="D125" s="51">
        <f t="shared" ref="D125:E125" si="28">SUM(D126:D127)</f>
        <v>11018.74</v>
      </c>
      <c r="E125" s="51">
        <f t="shared" si="28"/>
        <v>10337.290000000001</v>
      </c>
      <c r="F125" s="52">
        <f t="shared" si="0"/>
        <v>93.815536077627755</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11018.74</v>
      </c>
      <c r="E127" s="242">
        <v>10337.290000000001</v>
      </c>
      <c r="F127" s="52">
        <f t="shared" si="0"/>
        <v>93.815536077627755</v>
      </c>
    </row>
    <row r="128" spans="1:6" ht="24" x14ac:dyDescent="0.2">
      <c r="A128" s="53">
        <v>663</v>
      </c>
      <c r="B128" s="231" t="s">
        <v>301</v>
      </c>
      <c r="C128" s="50" t="s">
        <v>302</v>
      </c>
      <c r="D128" s="51">
        <f t="shared" ref="D128:E128" si="29">SUM(D129:D132)</f>
        <v>1459</v>
      </c>
      <c r="E128" s="51">
        <f t="shared" si="29"/>
        <v>2349</v>
      </c>
      <c r="F128" s="52">
        <f t="shared" si="0"/>
        <v>161.00068540095955</v>
      </c>
    </row>
    <row r="129" spans="1:6" ht="12.75" customHeight="1" x14ac:dyDescent="0.2">
      <c r="A129" s="53">
        <v>6631</v>
      </c>
      <c r="B129" s="86" t="s">
        <v>303</v>
      </c>
      <c r="C129" s="50" t="s">
        <v>304</v>
      </c>
      <c r="D129" s="242">
        <v>1459</v>
      </c>
      <c r="E129" s="242">
        <v>2349</v>
      </c>
      <c r="F129" s="52">
        <f t="shared" si="0"/>
        <v>161.00068540095955</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268972.32</v>
      </c>
      <c r="E133" s="51">
        <f t="shared" si="30"/>
        <v>412200.03</v>
      </c>
      <c r="F133" s="52">
        <f t="shared" ref="F133:F223" si="31">IF(D133&lt;&gt;0,IF(E133/D133&gt;=100,"&gt;&gt;100",E133/D133*100),"-")</f>
        <v>153.2499812620124</v>
      </c>
    </row>
    <row r="134" spans="1:6" ht="24" x14ac:dyDescent="0.2">
      <c r="A134" s="53">
        <v>671</v>
      </c>
      <c r="B134" s="232" t="s">
        <v>313</v>
      </c>
      <c r="C134" s="50" t="s">
        <v>314</v>
      </c>
      <c r="D134" s="51">
        <f t="shared" ref="D134:E134" si="32">SUM(D135:D137)</f>
        <v>268972.32</v>
      </c>
      <c r="E134" s="51">
        <f t="shared" si="32"/>
        <v>412200.03</v>
      </c>
      <c r="F134" s="52">
        <f t="shared" si="31"/>
        <v>153.2499812620124</v>
      </c>
    </row>
    <row r="135" spans="1:6" ht="12.75" customHeight="1" x14ac:dyDescent="0.2">
      <c r="A135" s="53">
        <v>6711</v>
      </c>
      <c r="B135" s="85" t="s">
        <v>315</v>
      </c>
      <c r="C135" s="50" t="s">
        <v>316</v>
      </c>
      <c r="D135" s="242">
        <v>254037.38</v>
      </c>
      <c r="E135" s="242">
        <v>409895.32</v>
      </c>
      <c r="F135" s="52">
        <f t="shared" si="31"/>
        <v>161.3523647582887</v>
      </c>
    </row>
    <row r="136" spans="1:6" ht="24" x14ac:dyDescent="0.2">
      <c r="A136" s="53">
        <v>6712</v>
      </c>
      <c r="B136" s="232" t="s">
        <v>317</v>
      </c>
      <c r="C136" s="50" t="s">
        <v>318</v>
      </c>
      <c r="D136" s="242">
        <v>14934.94</v>
      </c>
      <c r="E136" s="242">
        <v>2304.71</v>
      </c>
      <c r="F136" s="52">
        <f t="shared" si="31"/>
        <v>15.431665610976674</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1274175.71</v>
      </c>
      <c r="E151" s="51">
        <f t="shared" si="35"/>
        <v>1714327.3</v>
      </c>
      <c r="F151" s="52">
        <f t="shared" si="31"/>
        <v>134.5440261139494</v>
      </c>
    </row>
    <row r="152" spans="1:6" ht="12.75" customHeight="1" x14ac:dyDescent="0.2">
      <c r="A152" s="53">
        <v>31</v>
      </c>
      <c r="B152" s="85" t="s">
        <v>348</v>
      </c>
      <c r="C152" s="50" t="s">
        <v>34</v>
      </c>
      <c r="D152" s="51">
        <f t="shared" ref="D152:E152" si="36">D153+D158+D159</f>
        <v>1000406.9900000001</v>
      </c>
      <c r="E152" s="51">
        <f t="shared" si="36"/>
        <v>1353278.46</v>
      </c>
      <c r="F152" s="52">
        <f t="shared" si="31"/>
        <v>135.27279132665794</v>
      </c>
    </row>
    <row r="153" spans="1:6" ht="12.75" customHeight="1" x14ac:dyDescent="0.2">
      <c r="A153" s="53">
        <v>311</v>
      </c>
      <c r="B153" s="85" t="s">
        <v>349</v>
      </c>
      <c r="C153" s="50" t="s">
        <v>350</v>
      </c>
      <c r="D153" s="51">
        <f t="shared" ref="D153:E153" si="37">SUM(D154:D157)</f>
        <v>833719.4</v>
      </c>
      <c r="E153" s="51">
        <f t="shared" si="37"/>
        <v>1144501.53</v>
      </c>
      <c r="F153" s="52">
        <f t="shared" si="31"/>
        <v>137.27658610319011</v>
      </c>
    </row>
    <row r="154" spans="1:6" ht="12.75" customHeight="1" x14ac:dyDescent="0.2">
      <c r="A154" s="53">
        <v>3111</v>
      </c>
      <c r="B154" s="85" t="s">
        <v>351</v>
      </c>
      <c r="C154" s="50" t="s">
        <v>352</v>
      </c>
      <c r="D154" s="242">
        <v>818127.77</v>
      </c>
      <c r="E154" s="242">
        <v>1137638.04</v>
      </c>
      <c r="F154" s="52">
        <f t="shared" si="31"/>
        <v>139.05383507517413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11295</v>
      </c>
      <c r="E156" s="242">
        <v>5663.48</v>
      </c>
      <c r="F156" s="52">
        <f t="shared" si="31"/>
        <v>50.141478530323148</v>
      </c>
    </row>
    <row r="157" spans="1:6" ht="12.75" customHeight="1" x14ac:dyDescent="0.2">
      <c r="A157" s="53">
        <v>3114</v>
      </c>
      <c r="B157" s="85" t="s">
        <v>357</v>
      </c>
      <c r="C157" s="50" t="s">
        <v>358</v>
      </c>
      <c r="D157" s="242">
        <v>4296.63</v>
      </c>
      <c r="E157" s="242">
        <v>1200.01</v>
      </c>
      <c r="F157" s="52">
        <f t="shared" si="31"/>
        <v>27.929097920928726</v>
      </c>
    </row>
    <row r="158" spans="1:6" ht="12.75" customHeight="1" x14ac:dyDescent="0.2">
      <c r="A158" s="53">
        <v>312</v>
      </c>
      <c r="B158" s="85" t="s">
        <v>359</v>
      </c>
      <c r="C158" s="50" t="s">
        <v>360</v>
      </c>
      <c r="D158" s="242">
        <v>30479.66</v>
      </c>
      <c r="E158" s="242">
        <v>28619.63</v>
      </c>
      <c r="F158" s="52">
        <f t="shared" si="31"/>
        <v>93.897471297252011</v>
      </c>
    </row>
    <row r="159" spans="1:6" ht="12.75" customHeight="1" x14ac:dyDescent="0.2">
      <c r="A159" s="53">
        <v>313</v>
      </c>
      <c r="B159" s="85" t="s">
        <v>361</v>
      </c>
      <c r="C159" s="50" t="s">
        <v>362</v>
      </c>
      <c r="D159" s="51">
        <f t="shared" ref="D159:E159" si="38">SUM(D160:D162)</f>
        <v>136207.93000000002</v>
      </c>
      <c r="E159" s="51">
        <f t="shared" si="38"/>
        <v>180157.30000000002</v>
      </c>
      <c r="F159" s="52">
        <f t="shared" si="31"/>
        <v>132.266381259887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136068.76</v>
      </c>
      <c r="E161" s="242">
        <v>180126.79</v>
      </c>
      <c r="F161" s="52">
        <f t="shared" si="31"/>
        <v>132.37923973144166</v>
      </c>
    </row>
    <row r="162" spans="1:6" ht="12.75" customHeight="1" x14ac:dyDescent="0.2">
      <c r="A162" s="53">
        <v>3133</v>
      </c>
      <c r="B162" s="85" t="s">
        <v>366</v>
      </c>
      <c r="C162" s="50" t="s">
        <v>367</v>
      </c>
      <c r="D162" s="242">
        <v>139.16999999999999</v>
      </c>
      <c r="E162" s="242">
        <v>30.51</v>
      </c>
      <c r="F162" s="52">
        <f t="shared" si="31"/>
        <v>21.922828195731842</v>
      </c>
    </row>
    <row r="163" spans="1:6" ht="12.75" customHeight="1" x14ac:dyDescent="0.2">
      <c r="A163" s="53">
        <v>32</v>
      </c>
      <c r="B163" s="85" t="s">
        <v>368</v>
      </c>
      <c r="C163" s="50" t="s">
        <v>369</v>
      </c>
      <c r="D163" s="51">
        <f t="shared" ref="D163:E163" si="39">D164+D169+D177+D187+D188</f>
        <v>237401.16999999998</v>
      </c>
      <c r="E163" s="51">
        <f t="shared" si="39"/>
        <v>322957.06</v>
      </c>
      <c r="F163" s="52">
        <f t="shared" si="31"/>
        <v>136.03852921196639</v>
      </c>
    </row>
    <row r="164" spans="1:6" ht="12.75" customHeight="1" x14ac:dyDescent="0.2">
      <c r="A164" s="53">
        <v>321</v>
      </c>
      <c r="B164" s="85" t="s">
        <v>370</v>
      </c>
      <c r="C164" s="50" t="s">
        <v>371</v>
      </c>
      <c r="D164" s="51">
        <f t="shared" ref="D164:E164" si="40">SUM(D165:D168)</f>
        <v>21343.82</v>
      </c>
      <c r="E164" s="51">
        <f t="shared" si="40"/>
        <v>30683.86</v>
      </c>
      <c r="F164" s="52">
        <f t="shared" si="31"/>
        <v>143.75992676100157</v>
      </c>
    </row>
    <row r="165" spans="1:6" ht="12.75" customHeight="1" x14ac:dyDescent="0.2">
      <c r="A165" s="53">
        <v>3211</v>
      </c>
      <c r="B165" s="85" t="s">
        <v>372</v>
      </c>
      <c r="C165" s="50" t="s">
        <v>373</v>
      </c>
      <c r="D165" s="242">
        <v>2785.73</v>
      </c>
      <c r="E165" s="242">
        <v>5243.8</v>
      </c>
      <c r="F165" s="52">
        <f t="shared" si="31"/>
        <v>188.23791250408331</v>
      </c>
    </row>
    <row r="166" spans="1:6" ht="12.75" customHeight="1" x14ac:dyDescent="0.2">
      <c r="A166" s="53">
        <v>3212</v>
      </c>
      <c r="B166" s="85" t="s">
        <v>374</v>
      </c>
      <c r="C166" s="50" t="s">
        <v>375</v>
      </c>
      <c r="D166" s="242">
        <v>15794.84</v>
      </c>
      <c r="E166" s="242">
        <v>21752.560000000001</v>
      </c>
      <c r="F166" s="52">
        <f t="shared" si="31"/>
        <v>137.7194070975078</v>
      </c>
    </row>
    <row r="167" spans="1:6" ht="12.75" customHeight="1" x14ac:dyDescent="0.2">
      <c r="A167" s="53">
        <v>3213</v>
      </c>
      <c r="B167" s="85" t="s">
        <v>376</v>
      </c>
      <c r="C167" s="50" t="s">
        <v>377</v>
      </c>
      <c r="D167" s="242">
        <v>2763.25</v>
      </c>
      <c r="E167" s="242">
        <v>3687.5</v>
      </c>
      <c r="F167" s="52">
        <f t="shared" si="31"/>
        <v>133.44793268795803</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136740.68</v>
      </c>
      <c r="E169" s="51">
        <f t="shared" si="41"/>
        <v>160184.51999999999</v>
      </c>
      <c r="F169" s="52">
        <f t="shared" si="31"/>
        <v>117.14474434381927</v>
      </c>
    </row>
    <row r="170" spans="1:6" ht="12.75" customHeight="1" x14ac:dyDescent="0.2">
      <c r="A170" s="53">
        <v>3221</v>
      </c>
      <c r="B170" s="85" t="s">
        <v>382</v>
      </c>
      <c r="C170" s="50" t="s">
        <v>383</v>
      </c>
      <c r="D170" s="242">
        <v>15053.79</v>
      </c>
      <c r="E170" s="242">
        <v>20913.77</v>
      </c>
      <c r="F170" s="52">
        <f t="shared" si="31"/>
        <v>138.9269413217535</v>
      </c>
    </row>
    <row r="171" spans="1:6" ht="12.75" customHeight="1" x14ac:dyDescent="0.2">
      <c r="A171" s="53">
        <v>3222</v>
      </c>
      <c r="B171" s="85" t="s">
        <v>384</v>
      </c>
      <c r="C171" s="50" t="s">
        <v>385</v>
      </c>
      <c r="D171" s="242">
        <v>86015.99</v>
      </c>
      <c r="E171" s="242">
        <v>99711.77</v>
      </c>
      <c r="F171" s="52">
        <f t="shared" si="31"/>
        <v>115.92236513234342</v>
      </c>
    </row>
    <row r="172" spans="1:6" ht="12.75" customHeight="1" x14ac:dyDescent="0.2">
      <c r="A172" s="53">
        <v>3223</v>
      </c>
      <c r="B172" s="85" t="s">
        <v>386</v>
      </c>
      <c r="C172" s="50" t="s">
        <v>387</v>
      </c>
      <c r="D172" s="242">
        <v>34397.71</v>
      </c>
      <c r="E172" s="242">
        <v>36890.74</v>
      </c>
      <c r="F172" s="52">
        <f t="shared" si="31"/>
        <v>107.2476627077791</v>
      </c>
    </row>
    <row r="173" spans="1:6" ht="12.75" customHeight="1" x14ac:dyDescent="0.2">
      <c r="A173" s="53">
        <v>3224</v>
      </c>
      <c r="B173" s="85" t="s">
        <v>388</v>
      </c>
      <c r="C173" s="50" t="s">
        <v>389</v>
      </c>
      <c r="D173" s="242">
        <v>1262.49</v>
      </c>
      <c r="E173" s="242">
        <v>2323</v>
      </c>
      <c r="F173" s="52">
        <f t="shared" si="31"/>
        <v>184.00145743728663</v>
      </c>
    </row>
    <row r="174" spans="1:6" ht="12.75" customHeight="1" x14ac:dyDescent="0.2">
      <c r="A174" s="53">
        <v>3225</v>
      </c>
      <c r="B174" s="85" t="s">
        <v>390</v>
      </c>
      <c r="C174" s="50" t="s">
        <v>391</v>
      </c>
      <c r="D174" s="242">
        <v>0</v>
      </c>
      <c r="E174" s="242">
        <v>292.24</v>
      </c>
      <c r="F174" s="52" t="str">
        <f t="shared" si="31"/>
        <v>-</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10.7</v>
      </c>
      <c r="E176" s="242">
        <v>53</v>
      </c>
      <c r="F176" s="52">
        <f t="shared" si="31"/>
        <v>495.3271028037384</v>
      </c>
    </row>
    <row r="177" spans="1:6" ht="12.75" customHeight="1" x14ac:dyDescent="0.2">
      <c r="A177" s="53">
        <v>323</v>
      </c>
      <c r="B177" s="85" t="s">
        <v>396</v>
      </c>
      <c r="C177" s="50" t="s">
        <v>397</v>
      </c>
      <c r="D177" s="51">
        <f t="shared" ref="D177:E177" si="42">SUM(D178:D186)</f>
        <v>68218.26999999999</v>
      </c>
      <c r="E177" s="51">
        <f t="shared" si="42"/>
        <v>118607.01000000002</v>
      </c>
      <c r="F177" s="52">
        <f t="shared" si="31"/>
        <v>173.86399567154083</v>
      </c>
    </row>
    <row r="178" spans="1:6" ht="12.75" customHeight="1" x14ac:dyDescent="0.2">
      <c r="A178" s="53">
        <v>3231</v>
      </c>
      <c r="B178" s="85" t="s">
        <v>398</v>
      </c>
      <c r="C178" s="50" t="s">
        <v>399</v>
      </c>
      <c r="D178" s="242">
        <v>4608.1499999999996</v>
      </c>
      <c r="E178" s="242">
        <v>4363.51</v>
      </c>
      <c r="F178" s="52">
        <f t="shared" si="31"/>
        <v>94.691145036511415</v>
      </c>
    </row>
    <row r="179" spans="1:6" ht="12.75" customHeight="1" x14ac:dyDescent="0.2">
      <c r="A179" s="53">
        <v>3232</v>
      </c>
      <c r="B179" s="85" t="s">
        <v>400</v>
      </c>
      <c r="C179" s="50" t="s">
        <v>401</v>
      </c>
      <c r="D179" s="242">
        <v>8184.42</v>
      </c>
      <c r="E179" s="242">
        <v>57587.74</v>
      </c>
      <c r="F179" s="52">
        <f t="shared" si="31"/>
        <v>703.62640235960509</v>
      </c>
    </row>
    <row r="180" spans="1:6" ht="12.75" customHeight="1" x14ac:dyDescent="0.2">
      <c r="A180" s="53">
        <v>3233</v>
      </c>
      <c r="B180" s="85" t="s">
        <v>402</v>
      </c>
      <c r="C180" s="50" t="s">
        <v>403</v>
      </c>
      <c r="D180" s="242">
        <v>493.77</v>
      </c>
      <c r="E180" s="242">
        <v>1265</v>
      </c>
      <c r="F180" s="52">
        <f t="shared" si="31"/>
        <v>256.19215424185347</v>
      </c>
    </row>
    <row r="181" spans="1:6" ht="12.75" customHeight="1" x14ac:dyDescent="0.2">
      <c r="A181" s="53">
        <v>3234</v>
      </c>
      <c r="B181" s="85" t="s">
        <v>404</v>
      </c>
      <c r="C181" s="50" t="s">
        <v>405</v>
      </c>
      <c r="D181" s="242">
        <v>11432.52</v>
      </c>
      <c r="E181" s="242">
        <v>11174.04</v>
      </c>
      <c r="F181" s="52">
        <f t="shared" si="31"/>
        <v>97.739081147463551</v>
      </c>
    </row>
    <row r="182" spans="1:6" ht="12.75" customHeight="1" x14ac:dyDescent="0.2">
      <c r="A182" s="53">
        <v>3235</v>
      </c>
      <c r="B182" s="85" t="s">
        <v>406</v>
      </c>
      <c r="C182" s="50" t="s">
        <v>407</v>
      </c>
      <c r="D182" s="242">
        <v>2705.74</v>
      </c>
      <c r="E182" s="242">
        <v>2962.46</v>
      </c>
      <c r="F182" s="52">
        <f t="shared" si="31"/>
        <v>109.48797741098555</v>
      </c>
    </row>
    <row r="183" spans="1:6" ht="12.75" customHeight="1" x14ac:dyDescent="0.2">
      <c r="A183" s="53">
        <v>3236</v>
      </c>
      <c r="B183" s="85" t="s">
        <v>408</v>
      </c>
      <c r="C183" s="50" t="s">
        <v>409</v>
      </c>
      <c r="D183" s="242">
        <v>3666.18</v>
      </c>
      <c r="E183" s="242">
        <v>3280.96</v>
      </c>
      <c r="F183" s="52">
        <f t="shared" si="31"/>
        <v>89.492605382168904</v>
      </c>
    </row>
    <row r="184" spans="1:6" ht="12.75" customHeight="1" x14ac:dyDescent="0.2">
      <c r="A184" s="53">
        <v>3237</v>
      </c>
      <c r="B184" s="85" t="s">
        <v>410</v>
      </c>
      <c r="C184" s="50" t="s">
        <v>411</v>
      </c>
      <c r="D184" s="242">
        <v>31906.73</v>
      </c>
      <c r="E184" s="242">
        <v>26729.98</v>
      </c>
      <c r="F184" s="52">
        <f t="shared" si="31"/>
        <v>83.77536651358507</v>
      </c>
    </row>
    <row r="185" spans="1:6" ht="12.75" customHeight="1" x14ac:dyDescent="0.2">
      <c r="A185" s="53">
        <v>3238</v>
      </c>
      <c r="B185" s="85" t="s">
        <v>412</v>
      </c>
      <c r="C185" s="50" t="s">
        <v>413</v>
      </c>
      <c r="D185" s="242">
        <v>3357.83</v>
      </c>
      <c r="E185" s="242">
        <v>3901.83</v>
      </c>
      <c r="F185" s="52">
        <f t="shared" si="31"/>
        <v>116.20093929710558</v>
      </c>
    </row>
    <row r="186" spans="1:6" ht="12.75" customHeight="1" x14ac:dyDescent="0.2">
      <c r="A186" s="53">
        <v>3239</v>
      </c>
      <c r="B186" s="85" t="s">
        <v>414</v>
      </c>
      <c r="C186" s="50" t="s">
        <v>415</v>
      </c>
      <c r="D186" s="242">
        <v>1862.93</v>
      </c>
      <c r="E186" s="242">
        <v>7341.49</v>
      </c>
      <c r="F186" s="52">
        <f t="shared" si="31"/>
        <v>394.08297681609076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11098.400000000001</v>
      </c>
      <c r="E188" s="51">
        <f t="shared" si="43"/>
        <v>13481.67</v>
      </c>
      <c r="F188" s="52">
        <f t="shared" si="31"/>
        <v>121.47399625171194</v>
      </c>
    </row>
    <row r="189" spans="1:6" ht="12.75" customHeight="1" x14ac:dyDescent="0.2">
      <c r="A189" s="53">
        <v>3291</v>
      </c>
      <c r="B189" s="232" t="s">
        <v>420</v>
      </c>
      <c r="C189" s="50" t="s">
        <v>421</v>
      </c>
      <c r="D189" s="242">
        <v>3630.87</v>
      </c>
      <c r="E189" s="242">
        <v>2126.89</v>
      </c>
      <c r="F189" s="52">
        <f t="shared" si="31"/>
        <v>58.577971670701515</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389</v>
      </c>
      <c r="E191" s="242">
        <v>1201.55</v>
      </c>
      <c r="F191" s="52">
        <f t="shared" si="31"/>
        <v>308.88174807197942</v>
      </c>
    </row>
    <row r="192" spans="1:6" ht="12.75" customHeight="1" x14ac:dyDescent="0.2">
      <c r="A192" s="53">
        <v>3294</v>
      </c>
      <c r="B192" s="85" t="s">
        <v>426</v>
      </c>
      <c r="C192" s="50" t="s">
        <v>427</v>
      </c>
      <c r="D192" s="242">
        <v>525.23</v>
      </c>
      <c r="E192" s="242">
        <v>3210.22</v>
      </c>
      <c r="F192" s="52">
        <f t="shared" si="31"/>
        <v>611.20271119319148</v>
      </c>
    </row>
    <row r="193" spans="1:6" ht="12.75" customHeight="1" x14ac:dyDescent="0.2">
      <c r="A193" s="53">
        <v>3295</v>
      </c>
      <c r="B193" s="85" t="s">
        <v>428</v>
      </c>
      <c r="C193" s="50" t="s">
        <v>429</v>
      </c>
      <c r="D193" s="242">
        <v>6208.27</v>
      </c>
      <c r="E193" s="242">
        <v>5130.32</v>
      </c>
      <c r="F193" s="52">
        <f t="shared" si="31"/>
        <v>82.636869852632046</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345.03</v>
      </c>
      <c r="E195" s="242">
        <v>1812.69</v>
      </c>
      <c r="F195" s="52">
        <f t="shared" si="31"/>
        <v>525.37170680810368</v>
      </c>
    </row>
    <row r="196" spans="1:6" ht="12.75" customHeight="1" x14ac:dyDescent="0.2">
      <c r="A196" s="53">
        <v>34</v>
      </c>
      <c r="B196" s="232" t="s">
        <v>434</v>
      </c>
      <c r="C196" s="50" t="s">
        <v>435</v>
      </c>
      <c r="D196" s="51">
        <f t="shared" ref="D196:E196" si="44">D197+D202+D210</f>
        <v>1603.88</v>
      </c>
      <c r="E196" s="51">
        <f t="shared" si="44"/>
        <v>1476.06</v>
      </c>
      <c r="F196" s="52">
        <f t="shared" si="31"/>
        <v>92.030575853555121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1603.88</v>
      </c>
      <c r="E210" s="51">
        <f t="shared" si="47"/>
        <v>1476.06</v>
      </c>
      <c r="F210" s="52">
        <f t="shared" si="31"/>
        <v>92.030575853555121</v>
      </c>
    </row>
    <row r="211" spans="1:6" ht="12.75" customHeight="1" x14ac:dyDescent="0.2">
      <c r="A211" s="53">
        <v>3431</v>
      </c>
      <c r="B211" s="232" t="s">
        <v>464</v>
      </c>
      <c r="C211" s="50" t="s">
        <v>465</v>
      </c>
      <c r="D211" s="242">
        <v>1322.88</v>
      </c>
      <c r="E211" s="242">
        <v>1336.79</v>
      </c>
      <c r="F211" s="52">
        <f t="shared" si="31"/>
        <v>101.05149371069182</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46.67</v>
      </c>
      <c r="F213" s="52" t="str">
        <f t="shared" si="31"/>
        <v>-</v>
      </c>
    </row>
    <row r="214" spans="1:6" ht="12.75" customHeight="1" x14ac:dyDescent="0.2">
      <c r="A214" s="53">
        <v>3434</v>
      </c>
      <c r="B214" s="85" t="s">
        <v>470</v>
      </c>
      <c r="C214" s="50" t="s">
        <v>471</v>
      </c>
      <c r="D214" s="242">
        <v>281</v>
      </c>
      <c r="E214" s="242">
        <v>92.6</v>
      </c>
      <c r="F214" s="52">
        <f t="shared" si="31"/>
        <v>32.953736654804267</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34267.919999999998</v>
      </c>
      <c r="E252" s="51">
        <f t="shared" si="63"/>
        <v>36615.72</v>
      </c>
      <c r="F252" s="52">
        <f t="shared" ref="F252:F258" si="64">IF(D252&lt;&gt;0,IF(E252/D252&gt;=100,"&gt;&gt;100",E252/D252*100),"-")</f>
        <v>106.8513058277246</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34267.919999999998</v>
      </c>
      <c r="E259" s="51">
        <f t="shared" si="66"/>
        <v>36615.72</v>
      </c>
      <c r="F259" s="52">
        <f t="shared" ref="F259:F262" si="67">IF(D259&lt;&gt;0,IF(E259/D259&gt;=100,"&gt;&gt;100",E259/D259*100),"-")</f>
        <v>106.8513058277246</v>
      </c>
    </row>
    <row r="260" spans="1:6" ht="12.75" customHeight="1" x14ac:dyDescent="0.2">
      <c r="A260" s="53">
        <v>3721</v>
      </c>
      <c r="B260" s="85" t="s">
        <v>558</v>
      </c>
      <c r="C260" s="50" t="s">
        <v>559</v>
      </c>
      <c r="D260" s="242">
        <v>8754.89</v>
      </c>
      <c r="E260" s="242">
        <v>9900.36</v>
      </c>
      <c r="F260" s="52">
        <f t="shared" si="67"/>
        <v>113.08377375386785</v>
      </c>
    </row>
    <row r="261" spans="1:6" ht="12.75" customHeight="1" x14ac:dyDescent="0.2">
      <c r="A261" s="53">
        <v>3722</v>
      </c>
      <c r="B261" s="85" t="s">
        <v>560</v>
      </c>
      <c r="C261" s="50" t="s">
        <v>561</v>
      </c>
      <c r="D261" s="242">
        <v>25513.03</v>
      </c>
      <c r="E261" s="242">
        <v>26715.360000000001</v>
      </c>
      <c r="F261" s="52">
        <f t="shared" si="67"/>
        <v>104.71261155574231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495.75</v>
      </c>
      <c r="E263" s="51">
        <f t="shared" si="68"/>
        <v>0</v>
      </c>
      <c r="F263" s="52">
        <f t="shared" ref="F263:F267" si="69">IF(D263&lt;&gt;0,IF(E263/D263&gt;=100,"&gt;&gt;100",E263/D263*100),"-")</f>
        <v>0</v>
      </c>
    </row>
    <row r="264" spans="1:6" ht="12.75" customHeight="1" x14ac:dyDescent="0.2">
      <c r="A264" s="53">
        <v>381</v>
      </c>
      <c r="B264" s="85" t="s">
        <v>566</v>
      </c>
      <c r="C264" s="50" t="s">
        <v>567</v>
      </c>
      <c r="D264" s="51">
        <f t="shared" ref="D264:E264" si="70">SUM(D265:D267)</f>
        <v>495.75</v>
      </c>
      <c r="E264" s="51">
        <f t="shared" si="70"/>
        <v>0</v>
      </c>
      <c r="F264" s="52">
        <f t="shared" si="69"/>
        <v>0</v>
      </c>
    </row>
    <row r="265" spans="1:6" ht="12.75" customHeight="1" x14ac:dyDescent="0.2">
      <c r="A265" s="53">
        <v>3811</v>
      </c>
      <c r="B265" s="85" t="s">
        <v>568</v>
      </c>
      <c r="C265" s="50" t="s">
        <v>569</v>
      </c>
      <c r="D265" s="242">
        <v>472</v>
      </c>
      <c r="E265" s="242"/>
      <c r="F265" s="52">
        <f t="shared" si="69"/>
        <v>0</v>
      </c>
    </row>
    <row r="266" spans="1:6" ht="12.75" customHeight="1" x14ac:dyDescent="0.2">
      <c r="A266" s="53">
        <v>3812</v>
      </c>
      <c r="B266" s="85" t="s">
        <v>570</v>
      </c>
      <c r="C266" s="50" t="s">
        <v>571</v>
      </c>
      <c r="D266" s="242">
        <v>23.75</v>
      </c>
      <c r="E266" s="242"/>
      <c r="F266" s="52">
        <f t="shared" si="69"/>
        <v>0</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1274175.71</v>
      </c>
      <c r="E289" s="51">
        <f t="shared" si="79"/>
        <v>1714327.3</v>
      </c>
      <c r="F289" s="52">
        <f t="shared" si="76"/>
        <v>134.5440261139494</v>
      </c>
    </row>
    <row r="290" spans="1:6" ht="12.75" customHeight="1" x14ac:dyDescent="0.2">
      <c r="A290" s="53" t="s">
        <v>607</v>
      </c>
      <c r="B290" s="85" t="s">
        <v>618</v>
      </c>
      <c r="C290" s="50" t="s">
        <v>619</v>
      </c>
      <c r="D290" s="51">
        <f>IF(D6&gt;=D289,D6-D289,0)</f>
        <v>27198.720000000205</v>
      </c>
      <c r="E290" s="51">
        <f>IF(E6&gt;=E289,E6-E289,0)</f>
        <v>66429.399999999907</v>
      </c>
      <c r="F290" s="52">
        <f t="shared" si="76"/>
        <v>244.2372288107654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17528.07</v>
      </c>
      <c r="E292" s="242">
        <v>22477.43</v>
      </c>
      <c r="F292" s="52">
        <f t="shared" si="76"/>
        <v>128.23676537120176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8593.39</v>
      </c>
      <c r="E294" s="242">
        <v>20899.900000000001</v>
      </c>
      <c r="F294" s="52">
        <f t="shared" si="76"/>
        <v>243.20902461077645</v>
      </c>
    </row>
    <row r="295" spans="1:6" ht="24" x14ac:dyDescent="0.2">
      <c r="A295" s="53">
        <v>9661</v>
      </c>
      <c r="B295" s="85" t="s">
        <v>628</v>
      </c>
      <c r="C295" s="50" t="s">
        <v>629</v>
      </c>
      <c r="D295" s="242">
        <v>917.91</v>
      </c>
      <c r="E295" s="242">
        <v>3013.1</v>
      </c>
      <c r="F295" s="52">
        <f t="shared" si="76"/>
        <v>328.25658288939002</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35051.08</v>
      </c>
      <c r="E350" s="51">
        <f t="shared" si="95"/>
        <v>23989.89</v>
      </c>
      <c r="F350" s="52">
        <f t="shared" si="81"/>
        <v>68.442655689924521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35051.08</v>
      </c>
      <c r="E363" s="51">
        <f t="shared" si="99"/>
        <v>23989.89</v>
      </c>
      <c r="F363" s="52">
        <f t="shared" si="81"/>
        <v>68.442655689924521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14492.5</v>
      </c>
      <c r="E369" s="51">
        <f t="shared" si="101"/>
        <v>400</v>
      </c>
      <c r="F369" s="52">
        <f t="shared" si="81"/>
        <v>2.7600483008452645</v>
      </c>
    </row>
    <row r="370" spans="1:6" ht="12.75" customHeight="1" x14ac:dyDescent="0.2">
      <c r="A370" s="53">
        <v>4221</v>
      </c>
      <c r="B370" s="85" t="s">
        <v>673</v>
      </c>
      <c r="C370" s="50" t="s">
        <v>765</v>
      </c>
      <c r="D370" s="242">
        <v>14492.5</v>
      </c>
      <c r="E370" s="242">
        <v>400</v>
      </c>
      <c r="F370" s="52">
        <f t="shared" si="81"/>
        <v>2.7600483008452645</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20558.580000000002</v>
      </c>
      <c r="E383" s="51">
        <f t="shared" si="103"/>
        <v>23589.89</v>
      </c>
      <c r="F383" s="52">
        <f t="shared" si="81"/>
        <v>114.7447440436061</v>
      </c>
    </row>
    <row r="384" spans="1:6" ht="12.75" customHeight="1" x14ac:dyDescent="0.2">
      <c r="A384" s="53">
        <v>4241</v>
      </c>
      <c r="B384" s="85" t="s">
        <v>782</v>
      </c>
      <c r="C384" s="50" t="s">
        <v>783</v>
      </c>
      <c r="D384" s="242">
        <v>20558.580000000002</v>
      </c>
      <c r="E384" s="242">
        <v>23589.89</v>
      </c>
      <c r="F384" s="52">
        <f t="shared" si="81"/>
        <v>114.7447440436061</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35051.08</v>
      </c>
      <c r="E408" s="51">
        <f t="shared" si="111"/>
        <v>23989.89</v>
      </c>
      <c r="F408" s="52">
        <f t="shared" si="81"/>
        <v>68.442655689924521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3893.61</v>
      </c>
      <c r="E410" s="242">
        <v>16695.330000000002</v>
      </c>
      <c r="F410" s="52">
        <f t="shared" si="81"/>
        <v>428.78793715857523</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1301374.4300000002</v>
      </c>
      <c r="E412" s="51">
        <f>E6+E298</f>
        <v>1780756.7</v>
      </c>
      <c r="F412" s="52">
        <f t="shared" si="81"/>
        <v>136.83661357938314</v>
      </c>
    </row>
    <row r="413" spans="1:6" ht="12.75" customHeight="1" x14ac:dyDescent="0.2">
      <c r="A413" s="53" t="s">
        <v>607</v>
      </c>
      <c r="B413" s="85" t="s">
        <v>830</v>
      </c>
      <c r="C413" s="50" t="s">
        <v>831</v>
      </c>
      <c r="D413" s="51">
        <f t="shared" ref="D413:E413" si="112">D289+D350</f>
        <v>1309226.79</v>
      </c>
      <c r="E413" s="51">
        <f t="shared" si="112"/>
        <v>1738317.19</v>
      </c>
      <c r="F413" s="52">
        <f t="shared" si="81"/>
        <v>132.77433698099011</v>
      </c>
    </row>
    <row r="414" spans="1:6" ht="12.75" customHeight="1" x14ac:dyDescent="0.2">
      <c r="A414" s="53" t="s">
        <v>607</v>
      </c>
      <c r="B414" s="85" t="s">
        <v>832</v>
      </c>
      <c r="C414" s="50" t="s">
        <v>833</v>
      </c>
      <c r="D414" s="51">
        <f t="shared" ref="D414:E414" si="113">IF(D412&gt;=D413,D412-D413,0)</f>
        <v>0</v>
      </c>
      <c r="E414" s="51">
        <f t="shared" si="113"/>
        <v>42439.510000000009</v>
      </c>
      <c r="F414" s="52" t="str">
        <f t="shared" si="81"/>
        <v>-</v>
      </c>
    </row>
    <row r="415" spans="1:6" ht="12.75" customHeight="1" x14ac:dyDescent="0.2">
      <c r="A415" s="53" t="s">
        <v>607</v>
      </c>
      <c r="B415" s="85" t="s">
        <v>834</v>
      </c>
      <c r="C415" s="50" t="s">
        <v>835</v>
      </c>
      <c r="D415" s="51">
        <f t="shared" ref="D415:E415" si="114">IF(D413&gt;=D412,D413-D412,0)</f>
        <v>7852.3599999998696</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13634.46</v>
      </c>
      <c r="E416" s="51">
        <f t="shared" si="115"/>
        <v>5782.0999999999985</v>
      </c>
      <c r="F416" s="52">
        <f t="shared" si="81"/>
        <v>42.407986821626956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8593.39</v>
      </c>
      <c r="E418" s="62">
        <f t="shared" si="117"/>
        <v>20899.900000000001</v>
      </c>
      <c r="F418" s="57">
        <f t="shared" si="81"/>
        <v>243.20902461077645</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1301374.4300000002</v>
      </c>
      <c r="E639" s="51">
        <f t="shared" si="180"/>
        <v>1780756.7</v>
      </c>
      <c r="F639" s="52">
        <f t="shared" si="119"/>
        <v>136.83661357938314</v>
      </c>
    </row>
    <row r="640" spans="1:6" ht="12.75" customHeight="1" x14ac:dyDescent="0.2">
      <c r="A640" s="53" t="s">
        <v>607</v>
      </c>
      <c r="B640" s="85" t="s">
        <v>1276</v>
      </c>
      <c r="C640" s="50" t="s">
        <v>1277</v>
      </c>
      <c r="D640" s="51">
        <f t="shared" ref="D640:E640" si="181">D413+D528</f>
        <v>1309226.79</v>
      </c>
      <c r="E640" s="51">
        <f t="shared" si="181"/>
        <v>1738317.19</v>
      </c>
      <c r="F640" s="52">
        <f t="shared" si="119"/>
        <v>132.77433698099011</v>
      </c>
    </row>
    <row r="641" spans="1:6" ht="12.75" customHeight="1" x14ac:dyDescent="0.2">
      <c r="A641" s="53" t="s">
        <v>607</v>
      </c>
      <c r="B641" s="85" t="s">
        <v>1278</v>
      </c>
      <c r="C641" s="50" t="s">
        <v>1279</v>
      </c>
      <c r="D641" s="51">
        <f t="shared" ref="D641:E641" si="182">IF(D639&gt;=D640,D639-D640,0)</f>
        <v>0</v>
      </c>
      <c r="E641" s="51">
        <f t="shared" si="182"/>
        <v>42439.510000000009</v>
      </c>
      <c r="F641" s="52" t="str">
        <f t="shared" si="119"/>
        <v>-</v>
      </c>
    </row>
    <row r="642" spans="1:6" ht="12.75" customHeight="1" x14ac:dyDescent="0.2">
      <c r="A642" s="53" t="s">
        <v>607</v>
      </c>
      <c r="B642" s="85" t="s">
        <v>1280</v>
      </c>
      <c r="C642" s="50" t="s">
        <v>1281</v>
      </c>
      <c r="D642" s="51">
        <f t="shared" ref="D642:E642" si="183">IF(D640&gt;=D639,D640-D639,0)</f>
        <v>7852.3599999998696</v>
      </c>
      <c r="E642" s="51">
        <f t="shared" si="183"/>
        <v>0</v>
      </c>
      <c r="F642" s="52">
        <f t="shared" si="119"/>
        <v>0</v>
      </c>
    </row>
    <row r="643" spans="1:6" ht="24" x14ac:dyDescent="0.2">
      <c r="A643" s="60" t="s">
        <v>1282</v>
      </c>
      <c r="B643" s="85" t="s">
        <v>1283</v>
      </c>
      <c r="C643" s="61" t="s">
        <v>1282</v>
      </c>
      <c r="D643" s="51">
        <f t="shared" ref="D643:E643" si="184">IF(D416-D417+D637-D638&gt;=0,D416-D417+D637-D638,0)</f>
        <v>13634.46</v>
      </c>
      <c r="E643" s="51">
        <f t="shared" si="184"/>
        <v>5782.0999999999985</v>
      </c>
      <c r="F643" s="52">
        <f t="shared" si="119"/>
        <v>42.407986821626956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5782.1000000001295</v>
      </c>
      <c r="E645" s="51">
        <f t="shared" si="186"/>
        <v>48221.610000000008</v>
      </c>
      <c r="F645" s="52">
        <f t="shared" si="119"/>
        <v>833.9809065910124</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100033.55</v>
      </c>
      <c r="E647" s="243">
        <v>111512.62</v>
      </c>
      <c r="F647" s="57">
        <f t="shared" si="119"/>
        <v>111.47522006366863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37166.47</v>
      </c>
      <c r="E649" s="242">
        <v>68426.42</v>
      </c>
      <c r="F649" s="52">
        <f t="shared" ref="F649:F724" si="188">IF(D649&lt;&gt;0,IF(E649/D649&gt;=100,"&gt;&gt;100",E649/D649*100),"-")</f>
        <v>184.10793384467235</v>
      </c>
    </row>
    <row r="650" spans="1:6" ht="12.75" customHeight="1" x14ac:dyDescent="0.2">
      <c r="A650" s="53" t="s">
        <v>1295</v>
      </c>
      <c r="B650" s="85" t="s">
        <v>1296</v>
      </c>
      <c r="C650" s="50" t="s">
        <v>1295</v>
      </c>
      <c r="D650" s="242">
        <v>467276.91</v>
      </c>
      <c r="E650" s="242">
        <v>590587.21</v>
      </c>
      <c r="F650" s="52">
        <f t="shared" si="188"/>
        <v>126.3891275945991</v>
      </c>
    </row>
    <row r="651" spans="1:6" ht="12.75" customHeight="1" x14ac:dyDescent="0.2">
      <c r="A651" s="53" t="s">
        <v>1297</v>
      </c>
      <c r="B651" s="85" t="s">
        <v>1298</v>
      </c>
      <c r="C651" s="50" t="s">
        <v>1297</v>
      </c>
      <c r="D651" s="242">
        <v>436016.96</v>
      </c>
      <c r="E651" s="242">
        <v>565743.5</v>
      </c>
      <c r="F651" s="52">
        <f t="shared" si="188"/>
        <v>129.7526362277284</v>
      </c>
    </row>
    <row r="652" spans="1:6" ht="24" x14ac:dyDescent="0.2">
      <c r="A652" s="53">
        <v>11</v>
      </c>
      <c r="B652" s="85" t="s">
        <v>1299</v>
      </c>
      <c r="C652" s="50" t="s">
        <v>1300</v>
      </c>
      <c r="D652" s="51">
        <f t="shared" ref="D652:E652" si="189">+D649+D650-D651</f>
        <v>68426.419999999984</v>
      </c>
      <c r="E652" s="51">
        <f t="shared" si="189"/>
        <v>93270.13</v>
      </c>
      <c r="F652" s="52">
        <f t="shared" si="188"/>
        <v>136.30718953293191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49</v>
      </c>
      <c r="E654" s="262">
        <v>49</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45</v>
      </c>
      <c r="E656" s="262">
        <v>45</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0</v>
      </c>
      <c r="E675" s="242">
        <v>81594.820000000007</v>
      </c>
      <c r="F675" s="52" t="str">
        <f t="shared" si="188"/>
        <v>-</v>
      </c>
    </row>
    <row r="676" spans="1:6" ht="24" x14ac:dyDescent="0.2">
      <c r="A676" s="53">
        <v>63613</v>
      </c>
      <c r="B676" s="232" t="s">
        <v>1348</v>
      </c>
      <c r="C676" s="50" t="s">
        <v>1349</v>
      </c>
      <c r="D676" s="242">
        <v>967632.71</v>
      </c>
      <c r="E676" s="242">
        <v>1203248.97</v>
      </c>
      <c r="F676" s="52">
        <f t="shared" si="188"/>
        <v>124.34976180166544</v>
      </c>
    </row>
    <row r="677" spans="1:6" ht="24" x14ac:dyDescent="0.2">
      <c r="A677" s="53">
        <v>63622</v>
      </c>
      <c r="B677" s="232" t="s">
        <v>1350</v>
      </c>
      <c r="C677" s="50" t="s">
        <v>1351</v>
      </c>
      <c r="D677" s="242">
        <v>3420.81</v>
      </c>
      <c r="E677" s="242">
        <v>21929.13</v>
      </c>
      <c r="F677" s="52">
        <f t="shared" si="188"/>
        <v>641.05080375700493</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v>38235.160000000003</v>
      </c>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7725.78</v>
      </c>
      <c r="E716" s="242"/>
      <c r="F716" s="52">
        <f t="shared" si="188"/>
        <v>0</v>
      </c>
    </row>
    <row r="717" spans="1:6" ht="12.75" customHeight="1" x14ac:dyDescent="0.2">
      <c r="A717" s="53">
        <v>31215</v>
      </c>
      <c r="B717" s="85" t="s">
        <v>1412</v>
      </c>
      <c r="C717" s="50" t="s">
        <v>1413</v>
      </c>
      <c r="D717" s="242">
        <v>1880.38</v>
      </c>
      <c r="E717" s="242">
        <v>441.44</v>
      </c>
      <c r="F717" s="52">
        <f t="shared" si="188"/>
        <v>23.476105893489613</v>
      </c>
    </row>
    <row r="718" spans="1:6" ht="12.75" customHeight="1" x14ac:dyDescent="0.2">
      <c r="A718" s="53">
        <v>32121</v>
      </c>
      <c r="B718" s="85" t="s">
        <v>1414</v>
      </c>
      <c r="C718" s="50" t="s">
        <v>1415</v>
      </c>
      <c r="D718" s="242">
        <v>15794.84</v>
      </c>
      <c r="E718" s="242">
        <v>21752.560000000001</v>
      </c>
      <c r="F718" s="52">
        <f t="shared" si="188"/>
        <v>137.7194070975078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3113.73</v>
      </c>
      <c r="E720" s="242">
        <v>2912.66</v>
      </c>
      <c r="F720" s="52">
        <f t="shared" si="188"/>
        <v>93.54247156946812</v>
      </c>
    </row>
    <row r="721" spans="1:6" ht="12.75" customHeight="1" x14ac:dyDescent="0.2">
      <c r="A721" s="53" t="s">
        <v>1420</v>
      </c>
      <c r="B721" s="85" t="s">
        <v>1421</v>
      </c>
      <c r="C721" s="50" t="s">
        <v>1420</v>
      </c>
      <c r="D721" s="242">
        <v>0</v>
      </c>
      <c r="E721" s="242">
        <v>125</v>
      </c>
      <c r="F721" s="52" t="str">
        <f t="shared" si="188"/>
        <v>-</v>
      </c>
    </row>
    <row r="722" spans="1:6" ht="12.75" customHeight="1" x14ac:dyDescent="0.2">
      <c r="A722" s="53" t="s">
        <v>1422</v>
      </c>
      <c r="B722" s="85" t="s">
        <v>1423</v>
      </c>
      <c r="C722" s="50" t="s">
        <v>1422</v>
      </c>
      <c r="D722" s="242">
        <v>23405.83</v>
      </c>
      <c r="E722" s="242">
        <v>18367.21</v>
      </c>
      <c r="F722" s="52">
        <f t="shared" si="188"/>
        <v>78.472799298294476</v>
      </c>
    </row>
    <row r="723" spans="1:6" ht="12.75" customHeight="1" x14ac:dyDescent="0.2">
      <c r="A723" s="53" t="s">
        <v>1424</v>
      </c>
      <c r="B723" s="85" t="s">
        <v>1425</v>
      </c>
      <c r="C723" s="50" t="s">
        <v>1424</v>
      </c>
      <c r="D723" s="242">
        <v>8223.39</v>
      </c>
      <c r="E723" s="242">
        <v>5847.49</v>
      </c>
      <c r="F723" s="52">
        <f t="shared" si="188"/>
        <v>71.108022360607976</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3630.87</v>
      </c>
      <c r="E725" s="242">
        <v>2126.89</v>
      </c>
      <c r="F725" s="52">
        <f t="shared" ref="F725:F979" si="190">IF(D725&lt;&gt;0,IF(E725/D725&gt;=100,"&gt;&gt;100",E725/D725*100),"-")</f>
        <v>58.577971670701515</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800</v>
      </c>
      <c r="E822" s="242">
        <v>2410</v>
      </c>
      <c r="F822" s="52">
        <f t="shared" si="190"/>
        <v>301.25</v>
      </c>
    </row>
    <row r="823" spans="1:6" ht="12.75" customHeight="1" x14ac:dyDescent="0.2">
      <c r="A823" s="53">
        <v>37219</v>
      </c>
      <c r="B823" s="85" t="s">
        <v>1624</v>
      </c>
      <c r="C823" s="50" t="s">
        <v>1625</v>
      </c>
      <c r="D823" s="242">
        <v>7954.89</v>
      </c>
      <c r="E823" s="242">
        <v>7490.36</v>
      </c>
      <c r="F823" s="52">
        <f t="shared" si="190"/>
        <v>94.160447221771761</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25513.03</v>
      </c>
      <c r="E828" s="242">
        <v>26715.360000000001</v>
      </c>
      <c r="F828" s="52">
        <f t="shared" si="190"/>
        <v>104.71261155574231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9" workbookViewId="0">
      <selection activeCell="E302" sqref="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1298777.83</v>
      </c>
      <c r="E6" s="229">
        <f t="shared" si="0"/>
        <v>1299625.8800000001</v>
      </c>
      <c r="F6" s="230">
        <f t="shared" ref="F6:F260" si="1">IF(D6&gt;0,IF(E6/D6&gt;=100,"&gt;&gt;100",E6/D6*100),"-")</f>
        <v>100.06529600216535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1094447.8800000001</v>
      </c>
      <c r="E7" s="104">
        <f t="shared" si="2"/>
        <v>1036742.1700000002</v>
      </c>
      <c r="F7" s="93">
        <f t="shared" si="1"/>
        <v>94.727413606941241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101579.93</v>
      </c>
      <c r="E8" s="104">
        <f>E9+E10-E11</f>
        <v>101579.93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101579.93</v>
      </c>
      <c r="E9" s="247">
        <v>101579.93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992867.95000000019</v>
      </c>
      <c r="E12" s="104">
        <f t="shared" si="3"/>
        <v>935162.24000000022</v>
      </c>
      <c r="F12" s="93">
        <f t="shared" si="1"/>
        <v>94.187977363958623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925706.65000000014</v>
      </c>
      <c r="E13" s="104">
        <f t="shared" si="4"/>
        <v>866163.13000000012</v>
      </c>
      <c r="F13" s="93">
        <f t="shared" si="1"/>
        <v>93.567776573712635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1517002.85</v>
      </c>
      <c r="E15" s="247">
        <v>1517003.85</v>
      </c>
      <c r="F15" s="93">
        <f t="shared" si="1"/>
        <v>100.00006591945427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591296.19999999995</v>
      </c>
      <c r="E18" s="247">
        <v>650840.72</v>
      </c>
      <c r="F18" s="93">
        <f t="shared" si="1"/>
        <v>110.07016787863679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1826.5200000000186</v>
      </c>
      <c r="E19" s="104">
        <f t="shared" si="5"/>
        <v>1826.5200000000186</v>
      </c>
      <c r="F19" s="93">
        <f t="shared" si="1"/>
        <v>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145418.91</v>
      </c>
      <c r="E20" s="247">
        <v>145418.91</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9792.61</v>
      </c>
      <c r="E21" s="247">
        <v>9792.61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3921.41</v>
      </c>
      <c r="E22" s="247">
        <v>3921.41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5025.63</v>
      </c>
      <c r="E23" s="247">
        <v>5025.63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5736.11</v>
      </c>
      <c r="E24" s="247">
        <v>5736.11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2782.33</v>
      </c>
      <c r="E25" s="247">
        <v>2782.33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6975.92</v>
      </c>
      <c r="E26" s="247">
        <v>6975.92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177826.4</v>
      </c>
      <c r="E28" s="247">
        <v>177826.4</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64865.229999999996</v>
      </c>
      <c r="E35" s="104">
        <f t="shared" si="7"/>
        <v>66703.039999999994</v>
      </c>
      <c r="F35" s="93">
        <f t="shared" si="1"/>
        <v>102.83327446769248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65245.2</v>
      </c>
      <c r="E36" s="247">
        <v>66669.86</v>
      </c>
      <c r="F36" s="93">
        <f t="shared" si="1"/>
        <v>102.1835476019692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33.18</v>
      </c>
      <c r="E37" s="247">
        <v>33.18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413.15</v>
      </c>
      <c r="E40" s="247">
        <v>0</v>
      </c>
      <c r="F40" s="93">
        <f t="shared" si="1"/>
        <v>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469.55</v>
      </c>
      <c r="E45" s="104">
        <f t="shared" si="9"/>
        <v>469.55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469.55</v>
      </c>
      <c r="E47" s="247">
        <v>469.55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34088.49</v>
      </c>
      <c r="E54" s="247">
        <v>34088.49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34088.49</v>
      </c>
      <c r="E55" s="247">
        <v>34088.49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204329.95</v>
      </c>
      <c r="E68" s="104">
        <f t="shared" si="13"/>
        <v>262883.70999999996</v>
      </c>
      <c r="F68" s="93">
        <f t="shared" si="1"/>
        <v>128.65647449138024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68426.42</v>
      </c>
      <c r="E69" s="104">
        <f t="shared" si="14"/>
        <v>93270.13</v>
      </c>
      <c r="F69" s="93">
        <f t="shared" si="1"/>
        <v>136.30718953293189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68414.17</v>
      </c>
      <c r="E70" s="104">
        <f t="shared" si="15"/>
        <v>93045.67</v>
      </c>
      <c r="F70" s="93">
        <f t="shared" si="1"/>
        <v>136.00350629116747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68414.17</v>
      </c>
      <c r="E72" s="247">
        <v>93045.67</v>
      </c>
      <c r="F72" s="93">
        <f t="shared" si="1"/>
        <v>136.00350629116747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12.25</v>
      </c>
      <c r="E76" s="247">
        <v>224.46</v>
      </c>
      <c r="F76" s="93">
        <f t="shared" si="1"/>
        <v>1832.3265306122451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26779.94</v>
      </c>
      <c r="E78" s="104">
        <f>E79+SUM(E82:E84)-E85+E86</f>
        <v>37201.06</v>
      </c>
      <c r="F78" s="93">
        <f t="shared" si="1"/>
        <v>138.91390346654998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26779.94</v>
      </c>
      <c r="E86" s="247">
        <v>37201.06</v>
      </c>
      <c r="F86" s="93">
        <f t="shared" si="1"/>
        <v>138.91390346654998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9090.0400000000009</v>
      </c>
      <c r="E146" s="104">
        <f t="shared" si="26"/>
        <v>20899.899999999998</v>
      </c>
      <c r="F146" s="93">
        <f t="shared" si="1"/>
        <v>229.92088043616965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7889.42</v>
      </c>
      <c r="E159" s="247">
        <v>17886.8</v>
      </c>
      <c r="F159" s="93">
        <f t="shared" si="1"/>
        <v>226.71882090191673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1200.6199999999999</v>
      </c>
      <c r="E160" s="247">
        <v>3013.1</v>
      </c>
      <c r="F160" s="93">
        <f t="shared" si="1"/>
        <v>250.9620029651347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100033.55</v>
      </c>
      <c r="E170" s="104">
        <f t="shared" si="29"/>
        <v>111512.62</v>
      </c>
      <c r="F170" s="93">
        <f t="shared" si="1"/>
        <v>111.47522006366863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100033.55</v>
      </c>
      <c r="E173" s="247">
        <v>111512.62</v>
      </c>
      <c r="F173" s="93">
        <f t="shared" si="1"/>
        <v>111.47522006366863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1298777.83</v>
      </c>
      <c r="E175" s="104">
        <f t="shared" si="30"/>
        <v>1299625.8799999999</v>
      </c>
      <c r="F175" s="93">
        <f t="shared" si="1"/>
        <v>100.06529600216534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189954.37</v>
      </c>
      <c r="E176" s="104">
        <f t="shared" si="31"/>
        <v>193762.11</v>
      </c>
      <c r="F176" s="93">
        <f t="shared" si="1"/>
        <v>102.00455509394178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169640.26</v>
      </c>
      <c r="E177" s="104">
        <f t="shared" si="32"/>
        <v>182965.78</v>
      </c>
      <c r="F177" s="93">
        <f t="shared" si="1"/>
        <v>107.85516362684187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100259.49</v>
      </c>
      <c r="E178" s="247">
        <v>110721.14</v>
      </c>
      <c r="F178" s="93">
        <f t="shared" si="1"/>
        <v>110.43457332567719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18205.11</v>
      </c>
      <c r="E179" s="247">
        <v>24832.43</v>
      </c>
      <c r="F179" s="93">
        <f t="shared" si="1"/>
        <v>136.40362513601949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59.73</v>
      </c>
      <c r="E180" s="104">
        <f t="shared" si="33"/>
        <v>7.36</v>
      </c>
      <c r="F180" s="93">
        <f t="shared" si="1"/>
        <v>12.322116189519505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59.73</v>
      </c>
      <c r="E183" s="247">
        <v>7.36</v>
      </c>
      <c r="F183" s="93">
        <f t="shared" si="1"/>
        <v>12.322116189519505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33053.019999999997</v>
      </c>
      <c r="E186" s="247">
        <v>22036.5</v>
      </c>
      <c r="F186" s="93">
        <f t="shared" si="1"/>
        <v>66.670156009950077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18062.91</v>
      </c>
      <c r="E188" s="247">
        <v>25368.35</v>
      </c>
      <c r="F188" s="93">
        <f t="shared" si="1"/>
        <v>140.444424514101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20314.11</v>
      </c>
      <c r="E189" s="247">
        <v>10796.33</v>
      </c>
      <c r="F189" s="93">
        <f t="shared" si="1"/>
        <v>53.146950567856535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1108823.46</v>
      </c>
      <c r="E237" s="104">
        <f t="shared" si="41"/>
        <v>1105863.77</v>
      </c>
      <c r="F237" s="93">
        <f t="shared" si="1"/>
        <v>99.733078338728518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1094447.97</v>
      </c>
      <c r="E238" s="104">
        <f t="shared" si="42"/>
        <v>1036742.26</v>
      </c>
      <c r="F238" s="93">
        <f t="shared" si="1"/>
        <v>94.727414040523101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1094447.97</v>
      </c>
      <c r="E239" s="104">
        <f t="shared" si="43"/>
        <v>1036742.26</v>
      </c>
      <c r="F239" s="93">
        <f t="shared" si="1"/>
        <v>94.727414040523101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1081933.08</v>
      </c>
      <c r="E240" s="247">
        <v>1024227.37</v>
      </c>
      <c r="F240" s="93">
        <f t="shared" si="1"/>
        <v>94.666425209958447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12514.89</v>
      </c>
      <c r="E241" s="247">
        <v>12514.89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5782.0999999999985</v>
      </c>
      <c r="E245" s="104">
        <f t="shared" si="45"/>
        <v>48221.61</v>
      </c>
      <c r="F245" s="93">
        <f t="shared" si="1"/>
        <v>833.98090659103104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22477.43</v>
      </c>
      <c r="E246" s="104">
        <f t="shared" si="46"/>
        <v>48221.61</v>
      </c>
      <c r="F246" s="93">
        <f t="shared" si="1"/>
        <v>214.53346757169305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22477.43</v>
      </c>
      <c r="E247" s="247">
        <v>48221.61</v>
      </c>
      <c r="F247" s="93">
        <f t="shared" si="1"/>
        <v>214.53346757169305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16695.330000000002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16695.330000000002</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8593.39</v>
      </c>
      <c r="E255" s="247">
        <v>20899.900000000001</v>
      </c>
      <c r="F255" s="93">
        <f t="shared" si="1"/>
        <v>243.20902461077645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28065.55</v>
      </c>
      <c r="E259" s="104">
        <f t="shared" si="49"/>
        <v>28065.55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28065.55</v>
      </c>
      <c r="E260" s="248">
        <v>28065.55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9090.0400000000009</v>
      </c>
      <c r="E264" s="247">
        <v>20899.900000000001</v>
      </c>
      <c r="F264" s="93">
        <f t="shared" si="50"/>
        <v>229.92088043616968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26779.94</v>
      </c>
      <c r="E268" s="247">
        <v>37201.06</v>
      </c>
      <c r="F268" s="93">
        <f t="shared" si="50"/>
        <v>138.91390346654998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69380.77</v>
      </c>
      <c r="E287" s="247">
        <v>60000</v>
      </c>
      <c r="F287" s="93">
        <f t="shared" si="50"/>
        <v>86.479293902330568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100259.49</v>
      </c>
      <c r="E288" s="247">
        <v>122965.78</v>
      </c>
      <c r="F288" s="93">
        <f t="shared" si="50"/>
        <v>122.64752194530413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20314.11</v>
      </c>
      <c r="E289" s="247">
        <v>10796.33</v>
      </c>
      <c r="F289" s="93">
        <f t="shared" si="50"/>
        <v>53.146950567856535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2758.71</v>
      </c>
      <c r="E298" s="247">
        <v>2758.71</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1170.3599999999999</v>
      </c>
      <c r="E302" s="247">
        <v>669.91</v>
      </c>
      <c r="F302" s="93">
        <f t="shared" si="50"/>
        <v>57.239652756416838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1309226.79</v>
      </c>
      <c r="E114" s="81">
        <f t="shared" si="22"/>
        <v>1738317.19</v>
      </c>
      <c r="F114" s="63">
        <f t="shared" si="1"/>
        <v>132.77433698099011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1223210.8</v>
      </c>
      <c r="E115" s="81">
        <f t="shared" si="23"/>
        <v>1638605.42</v>
      </c>
      <c r="F115" s="63">
        <f t="shared" si="1"/>
        <v>133.95936497617581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1223210.8</v>
      </c>
      <c r="E117" s="249">
        <v>1638605.42</v>
      </c>
      <c r="F117" s="63">
        <f t="shared" si="1"/>
        <v>133.95936497617581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86015.99</v>
      </c>
      <c r="E126" s="249">
        <v>99711.77</v>
      </c>
      <c r="F126" s="63">
        <f t="shared" si="1"/>
        <v>115.92236513234342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1309226.79</v>
      </c>
      <c r="E141" s="106">
        <f t="shared" si="28"/>
        <v>1738317.19</v>
      </c>
      <c r="F141" s="82">
        <f t="shared" si="1"/>
        <v>132.77433698099011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189954.37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1659939.4100000001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1634125.62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1277942.1000000001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313331.81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247.99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34168.519999999997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8435.2000000000007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25813.79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1656131.6700000002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1620800.1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1267480.45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306704.49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300.36</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45185.04</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1129.76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35331.57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193762.1100000001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83040.97</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72244.639999999999</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24832.43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24832.43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7.36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7.36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22036.5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22036.5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25368.35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25368.35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10796.33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10796.33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110721.14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110721.14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15421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3230</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Ljubljanica</cp:lastModifiedBy>
  <cp:lastPrinted>2024-09-24T08:26:57Z</cp:lastPrinted>
  <dcterms:created xsi:type="dcterms:W3CDTF">2022-04-01T05:14:30Z</dcterms:created>
  <dcterms:modified xsi:type="dcterms:W3CDTF">2025-02-07T07:45:33Z</dcterms:modified>
</cp:coreProperties>
</file>